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2060" windowHeight="7620" activeTab="1"/>
  </bookViews>
  <sheets>
    <sheet name="Charts" sheetId="1" r:id="rId1"/>
    <sheet name="totals by age" sheetId="2" r:id="rId2"/>
  </sheets>
  <definedNames>
    <definedName name="_xlnm.Print_Area" localSheetId="1">'totals by age'!$A$1:$AP$219</definedName>
  </definedNames>
  <calcPr fullCalcOnLoad="1"/>
</workbook>
</file>

<file path=xl/sharedStrings.xml><?xml version="1.0" encoding="utf-8"?>
<sst xmlns="http://schemas.openxmlformats.org/spreadsheetml/2006/main" count="222" uniqueCount="197">
  <si>
    <t>Number of surveys</t>
  </si>
  <si>
    <t>Age(NA)</t>
  </si>
  <si>
    <t>Age(0-18)</t>
  </si>
  <si>
    <t>Age(19-29)</t>
  </si>
  <si>
    <t>Age(30-39)</t>
  </si>
  <si>
    <t>Age(40-49)</t>
  </si>
  <si>
    <t>Age(50-59)</t>
  </si>
  <si>
    <t>Age(60-69)</t>
  </si>
  <si>
    <t>Age(70+)</t>
  </si>
  <si>
    <t>Gender(NA)</t>
  </si>
  <si>
    <t>Gender(Male)</t>
  </si>
  <si>
    <t>Gender(Female)</t>
  </si>
  <si>
    <t>Marital Status(NA)</t>
  </si>
  <si>
    <t>Marital Status(Single)</t>
  </si>
  <si>
    <t>Marital Status(Married)</t>
  </si>
  <si>
    <t>Marital Status(Divorced)</t>
  </si>
  <si>
    <t>Marital Status(Widowed)</t>
  </si>
  <si>
    <t>Years Dancing(NA)</t>
  </si>
  <si>
    <t>Years Dancing(0-2)</t>
  </si>
  <si>
    <t>Years Dancing(3-5)</t>
  </si>
  <si>
    <t>Years Dancing(6-10)</t>
  </si>
  <si>
    <t>Years Dancing(11-15)</t>
  </si>
  <si>
    <t>Years Dancing(16-20)</t>
  </si>
  <si>
    <t>Years Dancing(21-29)</t>
  </si>
  <si>
    <t>Years Dancing(30+)</t>
  </si>
  <si>
    <t>Income(NA)</t>
  </si>
  <si>
    <t>Income(0-20k)</t>
  </si>
  <si>
    <t>Income(20-40k)</t>
  </si>
  <si>
    <t>Income(40-60k)</t>
  </si>
  <si>
    <t>Income(60-80k)</t>
  </si>
  <si>
    <t>Income(80k+)</t>
  </si>
  <si>
    <t>Education(NA)</t>
  </si>
  <si>
    <t>Education(Grade School)</t>
  </si>
  <si>
    <t>Education(High School)</t>
  </si>
  <si>
    <t>Education(Some College)</t>
  </si>
  <si>
    <t>Education(College Degree)</t>
  </si>
  <si>
    <t>Education(Grad School)</t>
  </si>
  <si>
    <t>Square Dance</t>
  </si>
  <si>
    <t>Round Dance</t>
  </si>
  <si>
    <t>Clogging</t>
  </si>
  <si>
    <t>Contra</t>
  </si>
  <si>
    <t>Line Dance</t>
  </si>
  <si>
    <t>Swing</t>
  </si>
  <si>
    <t>Other dance</t>
  </si>
  <si>
    <t>Preferred S.D. Style(NA)</t>
  </si>
  <si>
    <t>Highest Round Dance Level(NA)</t>
  </si>
  <si>
    <t>Number of NSDCs</t>
  </si>
  <si>
    <t>Distance Traveled(NA)</t>
  </si>
  <si>
    <t>Distance Traveled(under 50)</t>
  </si>
  <si>
    <t>Distance Traveled(50-100)</t>
  </si>
  <si>
    <t>Distance Traveled(100-500)</t>
  </si>
  <si>
    <t>Distance Traveled(500-1000)</t>
  </si>
  <si>
    <t>Distance Traveled(1000+)</t>
  </si>
  <si>
    <t>Distance Traveled(International)</t>
  </si>
  <si>
    <t>Primary means of Travel(NA)</t>
  </si>
  <si>
    <t>Primary means of Travel(Auto)</t>
  </si>
  <si>
    <t>Primary means of Travel(RV)</t>
  </si>
  <si>
    <t>Primary means of Travel(Train)</t>
  </si>
  <si>
    <t>Primary means of Travel(Airline)</t>
  </si>
  <si>
    <t>Hotel Nights this Convention</t>
  </si>
  <si>
    <t>RV Nights this Convention</t>
  </si>
  <si>
    <t>Hotel Nights Annually</t>
  </si>
  <si>
    <t>RV Nights Annually</t>
  </si>
  <si>
    <t>Airline Trips</t>
  </si>
  <si>
    <t>Music Classic Country</t>
  </si>
  <si>
    <t>Music Modern Country</t>
  </si>
  <si>
    <t>Music Rap</t>
  </si>
  <si>
    <t>Music Gospel</t>
  </si>
  <si>
    <t>Music Rock</t>
  </si>
  <si>
    <t>Music Show Tunes</t>
  </si>
  <si>
    <t>Music New Age</t>
  </si>
  <si>
    <t>Music Jazz</t>
  </si>
  <si>
    <t>Music Easy Listening</t>
  </si>
  <si>
    <t>Music Classical</t>
  </si>
  <si>
    <t>Dance Speed(NA)</t>
  </si>
  <si>
    <t>Dance Speed(Fast)</t>
  </si>
  <si>
    <t>Dance Speed(Moderate)</t>
  </si>
  <si>
    <t>Dance Speed(Slow)</t>
  </si>
  <si>
    <t>Own Computer</t>
  </si>
  <si>
    <t>Number Computers</t>
  </si>
  <si>
    <t>Internet Access</t>
  </si>
  <si>
    <t>Email</t>
  </si>
  <si>
    <t>Connection Type(NA)</t>
  </si>
  <si>
    <t>Connection Type(Modem)</t>
  </si>
  <si>
    <t>Connection Type(Cable)</t>
  </si>
  <si>
    <t>Connection Type(ISDN)</t>
  </si>
  <si>
    <t>Connection Type(DSL)</t>
  </si>
  <si>
    <t>Connection Type(T-3)</t>
  </si>
  <si>
    <t>Connection Type(T-1)</t>
  </si>
  <si>
    <t>Connection Type(Satellite)</t>
  </si>
  <si>
    <t>Connection Type(Other)</t>
  </si>
  <si>
    <t>Info Online</t>
  </si>
  <si>
    <t>Info Magazines</t>
  </si>
  <si>
    <t>Info Flyers</t>
  </si>
  <si>
    <t>Info Other</t>
  </si>
  <si>
    <t>Purchased Online</t>
  </si>
  <si>
    <t>Live In Area(NA)</t>
  </si>
  <si>
    <t>Live In Area(Urban)</t>
  </si>
  <si>
    <t>Live In Area(Country)</t>
  </si>
  <si>
    <t>Live In Area(Suburban)</t>
  </si>
  <si>
    <t>Live In Area(Rural)</t>
  </si>
  <si>
    <t>Live In(NA)</t>
  </si>
  <si>
    <t>Live In(Apartment)</t>
  </si>
  <si>
    <t>Live In(House)</t>
  </si>
  <si>
    <t>Live In(Condo)</t>
  </si>
  <si>
    <t>Live In(Mobile Home)</t>
  </si>
  <si>
    <t>Live In(Other)</t>
  </si>
  <si>
    <t>Own Home</t>
  </si>
  <si>
    <t>Second Home</t>
  </si>
  <si>
    <t>Number Cars</t>
  </si>
  <si>
    <t>Cars Purchased</t>
  </si>
  <si>
    <t>Cars Leased</t>
  </si>
  <si>
    <t>Number TVs</t>
  </si>
  <si>
    <t>Subscribe Cable</t>
  </si>
  <si>
    <t>Subscribe Satellite</t>
  </si>
  <si>
    <t>Served Club Officer</t>
  </si>
  <si>
    <t>Served Assoc Officer</t>
  </si>
  <si>
    <t>Served State Officer</t>
  </si>
  <si>
    <t>Served National Officer</t>
  </si>
  <si>
    <t>Willing Club Officer</t>
  </si>
  <si>
    <t>Willing Assoc Officer</t>
  </si>
  <si>
    <t>Willing State Officer</t>
  </si>
  <si>
    <t>Willing National Officer</t>
  </si>
  <si>
    <t>Served Festival</t>
  </si>
  <si>
    <t>Served State Convention</t>
  </si>
  <si>
    <t>Served National Convention</t>
  </si>
  <si>
    <t>Willing Festival</t>
  </si>
  <si>
    <t>Willing State Convention</t>
  </si>
  <si>
    <t>Willing National Convention</t>
  </si>
  <si>
    <t>Totals</t>
  </si>
  <si>
    <t>Average # of NSDCs</t>
  </si>
  <si>
    <t>Average Hotel this Convention</t>
  </si>
  <si>
    <t>Average RV Nights this Convention</t>
  </si>
  <si>
    <t>Average Hotel Annually</t>
  </si>
  <si>
    <t>Average RV Nights Annually</t>
  </si>
  <si>
    <t>Average Annual Airline Trips</t>
  </si>
  <si>
    <t>Percent with income over $20</t>
  </si>
  <si>
    <t>Percent with income over $40</t>
  </si>
  <si>
    <t>Percent with income over $60</t>
  </si>
  <si>
    <t>Percent with income over $80</t>
  </si>
  <si>
    <t>Percentage Not responding</t>
  </si>
  <si>
    <t>Average Number of cars</t>
  </si>
  <si>
    <t>Average Number of TVs</t>
  </si>
  <si>
    <t>Percentage Subscribe to Pay TV</t>
  </si>
  <si>
    <t>3+ NSDC</t>
  </si>
  <si>
    <t>Serv. NSDC</t>
  </si>
  <si>
    <t xml:space="preserve">Percntage Dancing 20+ years </t>
  </si>
  <si>
    <t>Percentage under 60</t>
  </si>
  <si>
    <t>Percntage Dancing 10+ years</t>
  </si>
  <si>
    <t>Highest SD Level(Challenge)</t>
  </si>
  <si>
    <t>Highest SD Level(Advanced)</t>
  </si>
  <si>
    <t>Highest SD Level(Plus)</t>
  </si>
  <si>
    <t>Highest SD Level(ACA)</t>
  </si>
  <si>
    <t>Highest SD Level(Mainstream)</t>
  </si>
  <si>
    <t>Age(80+)</t>
  </si>
  <si>
    <t>Marital Status(Partnered)</t>
  </si>
  <si>
    <t>Years Dancing(40+)</t>
  </si>
  <si>
    <t>Income(100k+)</t>
  </si>
  <si>
    <t>Ballroom</t>
  </si>
  <si>
    <t>Exhibition</t>
  </si>
  <si>
    <t>Percent attended college</t>
  </si>
  <si>
    <t>Phase II</t>
  </si>
  <si>
    <t>Phase IV</t>
  </si>
  <si>
    <t>Phase VI</t>
  </si>
  <si>
    <t>Primary means of Travel(Motorcycle)</t>
  </si>
  <si>
    <t>Primary means of Travel(Bus)</t>
  </si>
  <si>
    <t>Music Oldies</t>
  </si>
  <si>
    <t>Music Other</t>
  </si>
  <si>
    <t>Average number of computers</t>
  </si>
  <si>
    <t>2004 Denver</t>
  </si>
  <si>
    <t>2005 Portland</t>
  </si>
  <si>
    <t>Differential</t>
  </si>
  <si>
    <t>Voter NA</t>
  </si>
  <si>
    <t>Voter Yes</t>
  </si>
  <si>
    <t>Voter No</t>
  </si>
  <si>
    <t>Dance Speed(No Pref)</t>
  </si>
  <si>
    <t>Number of State Conventions</t>
  </si>
  <si>
    <t>Average Number of State Conventions</t>
  </si>
  <si>
    <t>Number of Festivals</t>
  </si>
  <si>
    <t>Average Number of Festivals</t>
  </si>
  <si>
    <t>Louisiana</t>
  </si>
  <si>
    <t>Highest Rounds(Phase I-II)</t>
  </si>
  <si>
    <t>Highest Rounds(Phase III-IV)</t>
  </si>
  <si>
    <t>Highest Rounds(Phase V-VI)</t>
  </si>
  <si>
    <t>(More Challenging)</t>
  </si>
  <si>
    <t>(Standard)</t>
  </si>
  <si>
    <t>(All Position)</t>
  </si>
  <si>
    <t>Percntage  20 years or less</t>
  </si>
  <si>
    <t>Percntage less 10 years</t>
  </si>
  <si>
    <t>Highest Square Dance(NA)</t>
  </si>
  <si>
    <t>2005 CA State</t>
  </si>
  <si>
    <t>New Mexico St</t>
  </si>
  <si>
    <t>Toronto</t>
  </si>
  <si>
    <t>Totals non NSDC</t>
  </si>
  <si>
    <t>ROUNDALAB 05</t>
  </si>
  <si>
    <t>IAGSDC 05</t>
  </si>
  <si>
    <t>Campers 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</si>
</sst>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1" fillId="2" borderId="0" xfId="0" applyFont="1" applyFill="1" applyAlignment="1">
      <alignment horizontal="right"/>
    </xf>
    <xf numFmtId="49" fontId="2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0" fontId="0" fillId="3" borderId="0" xfId="0" applyNumberForma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0" fontId="0" fillId="0" borderId="1" xfId="0" applyBorder="1" applyAlignment="1">
      <alignment/>
    </xf>
    <xf numFmtId="10" fontId="0" fillId="3" borderId="1" xfId="0" applyNumberFormat="1" applyFill="1" applyBorder="1" applyAlignment="1">
      <alignment/>
    </xf>
    <xf numFmtId="10" fontId="0" fillId="0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2" fontId="0" fillId="3" borderId="1" xfId="0" applyNumberFormat="1" applyFill="1" applyBorder="1" applyAlignment="1">
      <alignment/>
    </xf>
    <xf numFmtId="0" fontId="0" fillId="2" borderId="0" xfId="0" applyFill="1" applyAlignment="1">
      <alignment horizontal="center"/>
    </xf>
    <xf numFmtId="10" fontId="0" fillId="0" borderId="0" xfId="0" applyNumberFormat="1" applyBorder="1" applyAlignment="1">
      <alignment/>
    </xf>
    <xf numFmtId="10" fontId="0" fillId="3" borderId="0" xfId="0" applyNumberForma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3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0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5"/>
          <c:y val="0.22525"/>
          <c:w val="0.335"/>
          <c:h val="0.54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Charts!$A$1:$A$8</c:f>
              <c:strCache>
                <c:ptCount val="8"/>
                <c:pt idx="0">
                  <c:v>Age(NA)</c:v>
                </c:pt>
                <c:pt idx="1">
                  <c:v>Age(0-18)</c:v>
                </c:pt>
                <c:pt idx="2">
                  <c:v>Age(19-29)</c:v>
                </c:pt>
                <c:pt idx="3">
                  <c:v>Age(30-39)</c:v>
                </c:pt>
                <c:pt idx="4">
                  <c:v>Age(40-49)</c:v>
                </c:pt>
                <c:pt idx="5">
                  <c:v>Age(50-59)</c:v>
                </c:pt>
                <c:pt idx="6">
                  <c:v>Age(60-69)</c:v>
                </c:pt>
                <c:pt idx="7">
                  <c:v>Age(70+)</c:v>
                </c:pt>
              </c:strCache>
            </c:strRef>
          </c:cat>
          <c:val>
            <c:numRef>
              <c:f>Charts!$B$1:$B$8</c:f>
              <c:numCache>
                <c:ptCount val="8"/>
                <c:pt idx="0">
                  <c:v>9</c:v>
                </c:pt>
                <c:pt idx="1">
                  <c:v>46</c:v>
                </c:pt>
                <c:pt idx="2">
                  <c:v>7</c:v>
                </c:pt>
                <c:pt idx="3">
                  <c:v>21</c:v>
                </c:pt>
                <c:pt idx="4">
                  <c:v>101</c:v>
                </c:pt>
                <c:pt idx="5">
                  <c:v>386</c:v>
                </c:pt>
                <c:pt idx="6">
                  <c:v>633</c:v>
                </c:pt>
                <c:pt idx="7">
                  <c:v>258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5"/>
          <c:y val="0.249"/>
          <c:w val="0.2305"/>
          <c:h val="0.4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25"/>
          <c:y val="0.34575"/>
          <c:w val="0.2455"/>
          <c:h val="0.30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Gender (Male)
44%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Gender (Female)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Charts!$A$9:$A$11</c:f>
              <c:strCache>
                <c:ptCount val="3"/>
                <c:pt idx="0">
                  <c:v>Gender(NA)</c:v>
                </c:pt>
                <c:pt idx="1">
                  <c:v>Gender(Male)</c:v>
                </c:pt>
                <c:pt idx="2">
                  <c:v>Gender(Female)</c:v>
                </c:pt>
              </c:strCache>
            </c:strRef>
          </c:cat>
          <c:val>
            <c:numRef>
              <c:f>Charts!$B$9:$B$11</c:f>
              <c:numCache>
                <c:ptCount val="3"/>
                <c:pt idx="0">
                  <c:v>91</c:v>
                </c:pt>
                <c:pt idx="1">
                  <c:v>646</c:v>
                </c:pt>
                <c:pt idx="2">
                  <c:v>723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75"/>
          <c:y val="0.37225"/>
          <c:w val="0.3115"/>
          <c:h val="0.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Marital Status (Single)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Marital Status (Married)
74%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Marital Status (Divorced)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Marital Status (Widowed)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Charts!$A$12:$A$16</c:f>
              <c:strCache>
                <c:ptCount val="5"/>
                <c:pt idx="0">
                  <c:v>Marital Status(NA)</c:v>
                </c:pt>
                <c:pt idx="1">
                  <c:v>Marital Status(Single)</c:v>
                </c:pt>
                <c:pt idx="2">
                  <c:v>Marital Status(Married)</c:v>
                </c:pt>
                <c:pt idx="3">
                  <c:v>Marital Status(Divorced)</c:v>
                </c:pt>
                <c:pt idx="4">
                  <c:v>Marital Status(Widowed)</c:v>
                </c:pt>
              </c:strCache>
            </c:strRef>
          </c:cat>
          <c:val>
            <c:numRef>
              <c:f>Charts!$B$12:$B$16</c:f>
              <c:numCache>
                <c:ptCount val="5"/>
                <c:pt idx="0">
                  <c:v>26</c:v>
                </c:pt>
                <c:pt idx="1">
                  <c:v>162</c:v>
                </c:pt>
                <c:pt idx="2">
                  <c:v>1083</c:v>
                </c:pt>
                <c:pt idx="3">
                  <c:v>112</c:v>
                </c:pt>
                <c:pt idx="4">
                  <c:v>78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114300</xdr:rowOff>
    </xdr:from>
    <xdr:to>
      <xdr:col>9</xdr:col>
      <xdr:colOff>390525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771775" y="114300"/>
        <a:ext cx="43338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314325</xdr:colOff>
      <xdr:row>20</xdr:row>
      <xdr:rowOff>123825</xdr:rowOff>
    </xdr:from>
    <xdr:to>
      <xdr:col>9</xdr:col>
      <xdr:colOff>381000</xdr:colOff>
      <xdr:row>35</xdr:row>
      <xdr:rowOff>123825</xdr:rowOff>
    </xdr:to>
    <xdr:graphicFrame>
      <xdr:nvGraphicFramePr>
        <xdr:cNvPr id="2" name="Chart 3"/>
        <xdr:cNvGraphicFramePr/>
      </xdr:nvGraphicFramePr>
      <xdr:xfrm>
        <a:off x="2762250" y="3362325"/>
        <a:ext cx="43338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304800</xdr:colOff>
      <xdr:row>35</xdr:row>
      <xdr:rowOff>114300</xdr:rowOff>
    </xdr:from>
    <xdr:to>
      <xdr:col>9</xdr:col>
      <xdr:colOff>371475</xdr:colOff>
      <xdr:row>50</xdr:row>
      <xdr:rowOff>114300</xdr:rowOff>
    </xdr:to>
    <xdr:graphicFrame>
      <xdr:nvGraphicFramePr>
        <xdr:cNvPr id="3" name="Chart 4"/>
        <xdr:cNvGraphicFramePr/>
      </xdr:nvGraphicFramePr>
      <xdr:xfrm>
        <a:off x="2752725" y="5781675"/>
        <a:ext cx="433387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="75" zoomScaleNormal="75" workbookViewId="0" topLeftCell="A1">
      <selection activeCell="A18" sqref="A18"/>
    </sheetView>
  </sheetViews>
  <sheetFormatPr defaultColWidth="9.140625" defaultRowHeight="12.75"/>
  <cols>
    <col min="1" max="1" width="27.57421875" style="0" customWidth="1"/>
  </cols>
  <sheetData>
    <row r="1" spans="1:2" ht="12.75">
      <c r="A1" s="1" t="s">
        <v>1</v>
      </c>
      <c r="B1">
        <v>9</v>
      </c>
    </row>
    <row r="2" spans="1:2" ht="12.75">
      <c r="A2" s="1" t="s">
        <v>2</v>
      </c>
      <c r="B2">
        <v>46</v>
      </c>
    </row>
    <row r="3" spans="1:2" ht="12.75">
      <c r="A3" s="1" t="s">
        <v>3</v>
      </c>
      <c r="B3">
        <v>7</v>
      </c>
    </row>
    <row r="4" spans="1:2" ht="12.75">
      <c r="A4" s="1" t="s">
        <v>4</v>
      </c>
      <c r="B4">
        <v>21</v>
      </c>
    </row>
    <row r="5" spans="1:2" ht="12.75">
      <c r="A5" s="1" t="s">
        <v>5</v>
      </c>
      <c r="B5">
        <v>101</v>
      </c>
    </row>
    <row r="6" spans="1:2" ht="12.75">
      <c r="A6" s="1" t="s">
        <v>6</v>
      </c>
      <c r="B6">
        <v>386</v>
      </c>
    </row>
    <row r="7" spans="1:2" ht="12.75">
      <c r="A7" s="1" t="s">
        <v>7</v>
      </c>
      <c r="B7">
        <v>633</v>
      </c>
    </row>
    <row r="8" spans="1:2" ht="12.75">
      <c r="A8" s="1" t="s">
        <v>8</v>
      </c>
      <c r="B8">
        <v>258</v>
      </c>
    </row>
    <row r="9" spans="1:2" ht="12.75">
      <c r="A9" s="1" t="s">
        <v>9</v>
      </c>
      <c r="B9">
        <v>91</v>
      </c>
    </row>
    <row r="10" spans="1:2" ht="12.75">
      <c r="A10" s="1" t="s">
        <v>10</v>
      </c>
      <c r="B10">
        <v>646</v>
      </c>
    </row>
    <row r="11" spans="1:2" ht="12.75">
      <c r="A11" s="1" t="s">
        <v>11</v>
      </c>
      <c r="B11">
        <v>723</v>
      </c>
    </row>
    <row r="12" spans="1:2" ht="12.75">
      <c r="A12" s="1" t="s">
        <v>12</v>
      </c>
      <c r="B12">
        <v>26</v>
      </c>
    </row>
    <row r="13" spans="1:2" ht="12.75">
      <c r="A13" s="1" t="s">
        <v>13</v>
      </c>
      <c r="B13">
        <v>162</v>
      </c>
    </row>
    <row r="14" spans="1:2" ht="12.75">
      <c r="A14" s="1" t="s">
        <v>14</v>
      </c>
      <c r="B14">
        <v>1083</v>
      </c>
    </row>
    <row r="15" spans="1:2" ht="12.75">
      <c r="A15" s="1" t="s">
        <v>15</v>
      </c>
      <c r="B15">
        <v>112</v>
      </c>
    </row>
    <row r="16" spans="1:2" ht="12.75">
      <c r="A16" s="1" t="s">
        <v>16</v>
      </c>
      <c r="B16">
        <v>78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74"/>
  <sheetViews>
    <sheetView tabSelected="1" zoomScale="75" zoomScaleNormal="75" workbookViewId="0" topLeftCell="A1">
      <pane xSplit="3180" topLeftCell="A1" activePane="topRight" state="split"/>
      <selection pane="topLeft" activeCell="A182" sqref="A182:IV182"/>
      <selection pane="topRight" activeCell="AL1" sqref="AL1:AM1"/>
    </sheetView>
  </sheetViews>
  <sheetFormatPr defaultColWidth="9.140625" defaultRowHeight="12.75"/>
  <cols>
    <col min="1" max="1" width="35.7109375" style="0" customWidth="1"/>
    <col min="2" max="9" width="10.7109375" style="0" hidden="1" customWidth="1"/>
    <col min="10" max="10" width="10.7109375" style="0" customWidth="1"/>
    <col min="11" max="11" width="8.57421875" style="17" customWidth="1"/>
    <col min="12" max="12" width="0" style="0" hidden="1" customWidth="1"/>
    <col min="13" max="13" width="4.28125" style="0" hidden="1" customWidth="1"/>
    <col min="14" max="14" width="0" style="0" hidden="1" customWidth="1"/>
    <col min="16" max="16" width="11.57421875" style="17" bestFit="1" customWidth="1"/>
    <col min="18" max="18" width="9.140625" style="17" customWidth="1"/>
    <col min="19" max="19" width="0.85546875" style="17" customWidth="1"/>
    <col min="20" max="20" width="9.140625" style="31" customWidth="1"/>
    <col min="21" max="21" width="9.140625" style="17" customWidth="1"/>
    <col min="22" max="22" width="0.5625" style="17" customWidth="1"/>
    <col min="23" max="23" width="10.421875" style="30" customWidth="1"/>
    <col min="24" max="24" width="9.140625" style="30" customWidth="1"/>
    <col min="26" max="26" width="9.140625" style="17" customWidth="1"/>
    <col min="30" max="30" width="9.140625" style="17" customWidth="1"/>
    <col min="33" max="33" width="1.7109375" style="0" customWidth="1"/>
  </cols>
  <sheetData>
    <row r="1" spans="1:39" s="4" customFormat="1" ht="12.75">
      <c r="A1" s="2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0" t="s">
        <v>169</v>
      </c>
      <c r="K1" s="41"/>
      <c r="L1" s="6" t="s">
        <v>145</v>
      </c>
      <c r="M1" s="2"/>
      <c r="N1" s="2" t="s">
        <v>144</v>
      </c>
      <c r="O1" s="40" t="s">
        <v>170</v>
      </c>
      <c r="P1" s="41"/>
      <c r="Q1" s="39" t="s">
        <v>171</v>
      </c>
      <c r="R1" s="39"/>
      <c r="S1" s="34"/>
      <c r="T1" s="39" t="s">
        <v>129</v>
      </c>
      <c r="U1" s="39"/>
      <c r="V1" s="34"/>
      <c r="W1" s="39" t="s">
        <v>193</v>
      </c>
      <c r="X1" s="39"/>
      <c r="Y1" s="39" t="s">
        <v>190</v>
      </c>
      <c r="Z1" s="39"/>
      <c r="AA1" s="39" t="s">
        <v>180</v>
      </c>
      <c r="AB1" s="39"/>
      <c r="AC1" s="39" t="s">
        <v>191</v>
      </c>
      <c r="AD1" s="39"/>
      <c r="AE1" s="39" t="s">
        <v>192</v>
      </c>
      <c r="AF1" s="39"/>
      <c r="AG1" s="27"/>
      <c r="AH1" s="39" t="s">
        <v>194</v>
      </c>
      <c r="AI1" s="39"/>
      <c r="AJ1" s="39" t="s">
        <v>195</v>
      </c>
      <c r="AK1" s="39"/>
      <c r="AL1" s="39" t="s">
        <v>196</v>
      </c>
      <c r="AM1" s="39"/>
    </row>
    <row r="2" spans="1:39" ht="12.75">
      <c r="A2" s="1" t="s">
        <v>0</v>
      </c>
      <c r="B2">
        <v>9</v>
      </c>
      <c r="C2">
        <v>46</v>
      </c>
      <c r="D2">
        <v>7</v>
      </c>
      <c r="E2">
        <v>21</v>
      </c>
      <c r="F2">
        <v>101</v>
      </c>
      <c r="G2">
        <v>386</v>
      </c>
      <c r="H2">
        <v>633</v>
      </c>
      <c r="I2">
        <v>258</v>
      </c>
      <c r="J2">
        <v>1461</v>
      </c>
      <c r="L2">
        <v>381</v>
      </c>
      <c r="N2">
        <v>953</v>
      </c>
      <c r="O2">
        <v>1499</v>
      </c>
      <c r="Q2" s="5"/>
      <c r="R2" s="22"/>
      <c r="S2" s="35"/>
      <c r="T2" s="31">
        <f>J2+O2+W2</f>
        <v>3607</v>
      </c>
      <c r="V2" s="37"/>
      <c r="W2" s="31">
        <f>Y2+AA2+AC2+AE2</f>
        <v>647</v>
      </c>
      <c r="X2" s="17"/>
      <c r="Y2">
        <v>143</v>
      </c>
      <c r="AA2">
        <v>235</v>
      </c>
      <c r="AB2" s="17"/>
      <c r="AC2">
        <v>79</v>
      </c>
      <c r="AE2">
        <v>190</v>
      </c>
      <c r="AF2" s="17"/>
      <c r="AG2" s="38"/>
      <c r="AH2">
        <v>111</v>
      </c>
      <c r="AI2" s="17"/>
      <c r="AJ2">
        <v>189</v>
      </c>
      <c r="AK2" s="17"/>
      <c r="AL2">
        <v>118</v>
      </c>
      <c r="AM2" s="17"/>
    </row>
    <row r="3" spans="1:39" ht="12.75">
      <c r="A3" s="1"/>
      <c r="Q3" s="5"/>
      <c r="R3" s="22"/>
      <c r="S3" s="35"/>
      <c r="V3" s="37"/>
      <c r="W3" s="28"/>
      <c r="X3" s="17"/>
      <c r="AB3" s="17"/>
      <c r="AF3" s="17"/>
      <c r="AG3" s="38"/>
      <c r="AI3" s="17"/>
      <c r="AK3" s="17"/>
      <c r="AM3" s="17"/>
    </row>
    <row r="4" spans="1:39" ht="12.75">
      <c r="A4" s="1" t="s">
        <v>1</v>
      </c>
      <c r="B4">
        <v>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9</v>
      </c>
      <c r="K4" s="18">
        <f>J4/J2</f>
        <v>0.006160164271047228</v>
      </c>
      <c r="L4">
        <v>1</v>
      </c>
      <c r="N4">
        <v>2</v>
      </c>
      <c r="O4">
        <v>3</v>
      </c>
      <c r="P4" s="18">
        <f>O4/O2</f>
        <v>0.0020013342228152103</v>
      </c>
      <c r="Q4" s="5"/>
      <c r="R4" s="22">
        <f>P4-K4</f>
        <v>-0.004158830048232018</v>
      </c>
      <c r="S4" s="35"/>
      <c r="T4" s="31">
        <f aca="true" t="shared" si="0" ref="T4:T11">J4+O4+W4</f>
        <v>16</v>
      </c>
      <c r="U4" s="18">
        <f>T4/T2</f>
        <v>0.004435819240365955</v>
      </c>
      <c r="V4" s="35"/>
      <c r="W4" s="31">
        <f aca="true" t="shared" si="1" ref="W4:W12">Y4+AA4+AC4+AE4</f>
        <v>4</v>
      </c>
      <c r="X4" s="18">
        <f>W4/W2</f>
        <v>0.0061823802163833074</v>
      </c>
      <c r="Y4">
        <v>0</v>
      </c>
      <c r="Z4" s="18">
        <f>Y4/Y2</f>
        <v>0</v>
      </c>
      <c r="AA4">
        <v>1</v>
      </c>
      <c r="AB4" s="18">
        <f>AA4/AA2</f>
        <v>0.00425531914893617</v>
      </c>
      <c r="AC4">
        <v>1</v>
      </c>
      <c r="AD4" s="18">
        <f>AC4/AC2</f>
        <v>0.012658227848101266</v>
      </c>
      <c r="AE4">
        <v>2</v>
      </c>
      <c r="AF4" s="18">
        <f>AE4/AE2</f>
        <v>0.010526315789473684</v>
      </c>
      <c r="AG4" s="38"/>
      <c r="AH4">
        <v>2</v>
      </c>
      <c r="AI4" s="18">
        <f>AH4/AH2</f>
        <v>0.018018018018018018</v>
      </c>
      <c r="AJ4">
        <v>0</v>
      </c>
      <c r="AK4" s="18">
        <f>AJ4/AJ2</f>
        <v>0</v>
      </c>
      <c r="AL4">
        <v>1</v>
      </c>
      <c r="AM4" s="18">
        <f>AL4/AL2</f>
        <v>0.00847457627118644</v>
      </c>
    </row>
    <row r="5" spans="1:39" ht="12.75">
      <c r="A5" s="1" t="s">
        <v>2</v>
      </c>
      <c r="B5">
        <v>0</v>
      </c>
      <c r="C5">
        <v>46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46</v>
      </c>
      <c r="K5" s="18">
        <f>J5/J2</f>
        <v>0.03148528405201916</v>
      </c>
      <c r="L5">
        <v>0</v>
      </c>
      <c r="N5">
        <v>13</v>
      </c>
      <c r="O5">
        <v>18</v>
      </c>
      <c r="P5" s="18">
        <f>O5/O2</f>
        <v>0.01200800533689126</v>
      </c>
      <c r="Q5" s="5"/>
      <c r="R5" s="22">
        <f aca="true" t="shared" si="2" ref="R5:R11">P5-K5</f>
        <v>-0.019477278715127902</v>
      </c>
      <c r="S5" s="35"/>
      <c r="T5" s="31">
        <f t="shared" si="0"/>
        <v>69</v>
      </c>
      <c r="U5" s="18">
        <f>T5/T2</f>
        <v>0.019129470474078182</v>
      </c>
      <c r="V5" s="35"/>
      <c r="W5" s="31">
        <f t="shared" si="1"/>
        <v>5</v>
      </c>
      <c r="X5" s="18">
        <f>W5/W2</f>
        <v>0.0077279752704791345</v>
      </c>
      <c r="Y5">
        <v>3</v>
      </c>
      <c r="Z5" s="18">
        <f>Y5/Y2</f>
        <v>0.02097902097902098</v>
      </c>
      <c r="AA5">
        <v>2</v>
      </c>
      <c r="AB5" s="18">
        <f>AA5/AA2</f>
        <v>0.00851063829787234</v>
      </c>
      <c r="AC5">
        <v>0</v>
      </c>
      <c r="AD5" s="18">
        <f>AC5/AC2</f>
        <v>0</v>
      </c>
      <c r="AE5">
        <v>0</v>
      </c>
      <c r="AF5" s="18">
        <f>AE5/AE2</f>
        <v>0</v>
      </c>
      <c r="AG5" s="38"/>
      <c r="AH5">
        <v>0</v>
      </c>
      <c r="AI5" s="18">
        <f>AH5/AH2</f>
        <v>0</v>
      </c>
      <c r="AJ5">
        <v>0</v>
      </c>
      <c r="AK5" s="18">
        <f>AJ5/AJ2</f>
        <v>0</v>
      </c>
      <c r="AL5">
        <v>3</v>
      </c>
      <c r="AM5" s="18">
        <f>AL5/AL2</f>
        <v>0.025423728813559324</v>
      </c>
    </row>
    <row r="6" spans="1:39" ht="12.75">
      <c r="A6" s="1" t="s">
        <v>3</v>
      </c>
      <c r="B6">
        <v>0</v>
      </c>
      <c r="C6">
        <v>0</v>
      </c>
      <c r="D6">
        <v>7</v>
      </c>
      <c r="E6">
        <v>0</v>
      </c>
      <c r="F6">
        <v>0</v>
      </c>
      <c r="G6">
        <v>0</v>
      </c>
      <c r="H6">
        <v>0</v>
      </c>
      <c r="I6">
        <v>0</v>
      </c>
      <c r="J6">
        <v>7</v>
      </c>
      <c r="K6" s="18">
        <f>J6/J2</f>
        <v>0.004791238877481177</v>
      </c>
      <c r="L6">
        <v>0</v>
      </c>
      <c r="N6">
        <v>5</v>
      </c>
      <c r="O6">
        <v>9</v>
      </c>
      <c r="P6" s="18">
        <f>O6/O2</f>
        <v>0.00600400266844563</v>
      </c>
      <c r="Q6" s="5"/>
      <c r="R6" s="22">
        <f t="shared" si="2"/>
        <v>0.0012127637909644532</v>
      </c>
      <c r="S6" s="35"/>
      <c r="T6" s="31">
        <f t="shared" si="0"/>
        <v>23</v>
      </c>
      <c r="U6" s="18">
        <f>T6/T2</f>
        <v>0.00637649015802606</v>
      </c>
      <c r="V6" s="35"/>
      <c r="W6" s="31">
        <f t="shared" si="1"/>
        <v>7</v>
      </c>
      <c r="X6" s="18">
        <f>W6/W2</f>
        <v>0.010819165378670788</v>
      </c>
      <c r="Y6">
        <v>1</v>
      </c>
      <c r="Z6" s="18">
        <f>Y6/Y2</f>
        <v>0.006993006993006993</v>
      </c>
      <c r="AA6">
        <v>3</v>
      </c>
      <c r="AB6" s="18">
        <f>AA6/AA2</f>
        <v>0.01276595744680851</v>
      </c>
      <c r="AC6">
        <v>0</v>
      </c>
      <c r="AD6" s="18">
        <f>AC6/AC2</f>
        <v>0</v>
      </c>
      <c r="AE6">
        <v>3</v>
      </c>
      <c r="AF6" s="18">
        <f>AE6/AE2</f>
        <v>0.015789473684210527</v>
      </c>
      <c r="AG6" s="38"/>
      <c r="AH6">
        <v>1</v>
      </c>
      <c r="AI6" s="18">
        <f>AH6/AH2</f>
        <v>0.009009009009009009</v>
      </c>
      <c r="AJ6">
        <v>1</v>
      </c>
      <c r="AK6" s="18">
        <f>AJ6/AJ2</f>
        <v>0.005291005291005291</v>
      </c>
      <c r="AL6">
        <v>0</v>
      </c>
      <c r="AM6" s="18">
        <f>AL6/AL2</f>
        <v>0</v>
      </c>
    </row>
    <row r="7" spans="1:39" ht="12.75">
      <c r="A7" s="1" t="s">
        <v>4</v>
      </c>
      <c r="B7">
        <v>0</v>
      </c>
      <c r="C7">
        <v>0</v>
      </c>
      <c r="D7">
        <v>0</v>
      </c>
      <c r="E7">
        <v>21</v>
      </c>
      <c r="F7">
        <v>0</v>
      </c>
      <c r="G7">
        <v>0</v>
      </c>
      <c r="H7">
        <v>0</v>
      </c>
      <c r="I7">
        <v>0</v>
      </c>
      <c r="J7">
        <v>21</v>
      </c>
      <c r="K7" s="18">
        <f>J7/J2</f>
        <v>0.014373716632443531</v>
      </c>
      <c r="L7">
        <v>6</v>
      </c>
      <c r="N7">
        <v>7</v>
      </c>
      <c r="O7">
        <v>23</v>
      </c>
      <c r="P7" s="18">
        <f>O7/O2</f>
        <v>0.015343562374916611</v>
      </c>
      <c r="Q7" s="5"/>
      <c r="R7" s="22">
        <f t="shared" si="2"/>
        <v>0.00096984574247308</v>
      </c>
      <c r="S7" s="35"/>
      <c r="T7" s="31">
        <f t="shared" si="0"/>
        <v>48</v>
      </c>
      <c r="U7" s="18">
        <f>T7/T2</f>
        <v>0.013307457721097865</v>
      </c>
      <c r="V7" s="35"/>
      <c r="W7" s="31">
        <f t="shared" si="1"/>
        <v>4</v>
      </c>
      <c r="X7" s="18">
        <f>W7/W2</f>
        <v>0.0061823802163833074</v>
      </c>
      <c r="Y7">
        <v>2</v>
      </c>
      <c r="Z7" s="18">
        <f>Y7/Y2</f>
        <v>0.013986013986013986</v>
      </c>
      <c r="AA7">
        <v>1</v>
      </c>
      <c r="AB7" s="18">
        <f>AA7/AA2</f>
        <v>0.00425531914893617</v>
      </c>
      <c r="AC7">
        <v>1</v>
      </c>
      <c r="AD7" s="18">
        <f>AC7/AC2</f>
        <v>0.012658227848101266</v>
      </c>
      <c r="AE7">
        <v>0</v>
      </c>
      <c r="AF7" s="18">
        <f>AE7/AE2</f>
        <v>0</v>
      </c>
      <c r="AG7" s="38"/>
      <c r="AH7">
        <v>2</v>
      </c>
      <c r="AI7" s="18">
        <f>AH7/AH2</f>
        <v>0.018018018018018018</v>
      </c>
      <c r="AJ7">
        <v>21</v>
      </c>
      <c r="AK7" s="18">
        <f>AJ7/AJ2</f>
        <v>0.1111111111111111</v>
      </c>
      <c r="AL7">
        <v>0</v>
      </c>
      <c r="AM7" s="18">
        <f>AL7/AL2</f>
        <v>0</v>
      </c>
    </row>
    <row r="8" spans="1:39" ht="12.75">
      <c r="A8" s="1" t="s">
        <v>5</v>
      </c>
      <c r="B8">
        <v>0</v>
      </c>
      <c r="C8">
        <v>0</v>
      </c>
      <c r="D8">
        <v>0</v>
      </c>
      <c r="E8">
        <v>0</v>
      </c>
      <c r="F8">
        <v>101</v>
      </c>
      <c r="G8">
        <v>0</v>
      </c>
      <c r="H8">
        <v>0</v>
      </c>
      <c r="I8">
        <v>0</v>
      </c>
      <c r="J8">
        <v>101</v>
      </c>
      <c r="K8" s="18">
        <f>J8/J2</f>
        <v>0.06913073237508556</v>
      </c>
      <c r="L8">
        <v>28</v>
      </c>
      <c r="N8">
        <v>57</v>
      </c>
      <c r="O8">
        <v>115</v>
      </c>
      <c r="P8" s="18">
        <f>O8/O2</f>
        <v>0.07671781187458306</v>
      </c>
      <c r="Q8" s="5"/>
      <c r="R8" s="22">
        <f t="shared" si="2"/>
        <v>0.0075870794994974955</v>
      </c>
      <c r="S8" s="35"/>
      <c r="T8" s="31">
        <f t="shared" si="0"/>
        <v>260</v>
      </c>
      <c r="U8" s="18">
        <f>T8/T2</f>
        <v>0.07208206265594677</v>
      </c>
      <c r="V8" s="35"/>
      <c r="W8" s="31">
        <f t="shared" si="1"/>
        <v>44</v>
      </c>
      <c r="X8" s="18">
        <f>W8/W2</f>
        <v>0.06800618238021638</v>
      </c>
      <c r="Y8">
        <v>17</v>
      </c>
      <c r="Z8" s="18">
        <f>Y8/Y2</f>
        <v>0.11888111888111888</v>
      </c>
      <c r="AA8">
        <v>19</v>
      </c>
      <c r="AB8" s="18">
        <f>AA8/AA2</f>
        <v>0.08085106382978724</v>
      </c>
      <c r="AC8">
        <v>2</v>
      </c>
      <c r="AD8" s="18">
        <f>AC8/AC2</f>
        <v>0.02531645569620253</v>
      </c>
      <c r="AE8">
        <v>6</v>
      </c>
      <c r="AF8" s="18">
        <f>AE8/AE2</f>
        <v>0.031578947368421054</v>
      </c>
      <c r="AG8" s="38"/>
      <c r="AH8">
        <v>11</v>
      </c>
      <c r="AI8" s="18">
        <f>AH8/AH2</f>
        <v>0.0990990990990991</v>
      </c>
      <c r="AJ8">
        <v>54</v>
      </c>
      <c r="AK8" s="18">
        <f>AJ8/AJ2</f>
        <v>0.2857142857142857</v>
      </c>
      <c r="AL8">
        <v>1</v>
      </c>
      <c r="AM8" s="18">
        <f>AL8/AL2</f>
        <v>0.00847457627118644</v>
      </c>
    </row>
    <row r="9" spans="1:39" ht="12.75">
      <c r="A9" s="1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386</v>
      </c>
      <c r="H9">
        <v>0</v>
      </c>
      <c r="I9">
        <v>0</v>
      </c>
      <c r="J9">
        <v>386</v>
      </c>
      <c r="K9" s="18">
        <f>J9/J2</f>
        <v>0.26420260095824777</v>
      </c>
      <c r="L9">
        <v>91</v>
      </c>
      <c r="N9">
        <v>233</v>
      </c>
      <c r="O9">
        <v>382</v>
      </c>
      <c r="P9" s="18">
        <f>O9/O2</f>
        <v>0.25483655770513675</v>
      </c>
      <c r="Q9" s="5"/>
      <c r="R9" s="22">
        <f t="shared" si="2"/>
        <v>-0.009366043253111023</v>
      </c>
      <c r="S9" s="35"/>
      <c r="T9" s="31">
        <f t="shared" si="0"/>
        <v>912</v>
      </c>
      <c r="U9" s="18">
        <f>T9/T2</f>
        <v>0.25284169670085943</v>
      </c>
      <c r="V9" s="35"/>
      <c r="W9" s="31">
        <f t="shared" si="1"/>
        <v>144</v>
      </c>
      <c r="X9" s="18">
        <f>W9/W2</f>
        <v>0.22256568778979907</v>
      </c>
      <c r="Y9">
        <v>33</v>
      </c>
      <c r="Z9" s="18">
        <f>Y9/Y2</f>
        <v>0.23076923076923078</v>
      </c>
      <c r="AA9">
        <v>50</v>
      </c>
      <c r="AB9" s="18">
        <f>AA9/AA2</f>
        <v>0.2127659574468085</v>
      </c>
      <c r="AC9">
        <v>26</v>
      </c>
      <c r="AD9" s="18">
        <f>AC9/AC2</f>
        <v>0.3291139240506329</v>
      </c>
      <c r="AE9">
        <v>35</v>
      </c>
      <c r="AF9" s="18">
        <f>AE9/AE2</f>
        <v>0.18421052631578946</v>
      </c>
      <c r="AG9" s="38"/>
      <c r="AH9">
        <v>37</v>
      </c>
      <c r="AI9" s="18">
        <f>AH9/AH2</f>
        <v>0.3333333333333333</v>
      </c>
      <c r="AJ9">
        <v>75</v>
      </c>
      <c r="AK9" s="18">
        <f>AJ9/AJ2</f>
        <v>0.3968253968253968</v>
      </c>
      <c r="AL9">
        <v>12</v>
      </c>
      <c r="AM9" s="18">
        <f>AL9/AL2</f>
        <v>0.1016949152542373</v>
      </c>
    </row>
    <row r="10" spans="1:39" ht="12.75">
      <c r="A10" s="1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633</v>
      </c>
      <c r="I10">
        <v>0</v>
      </c>
      <c r="J10">
        <v>633</v>
      </c>
      <c r="K10" s="18">
        <f>J10/J2</f>
        <v>0.433264887063655</v>
      </c>
      <c r="L10">
        <v>177</v>
      </c>
      <c r="N10">
        <v>426</v>
      </c>
      <c r="O10">
        <v>632</v>
      </c>
      <c r="P10" s="18">
        <f>O10/O2</f>
        <v>0.4216144096064043</v>
      </c>
      <c r="Q10" s="5"/>
      <c r="R10" s="22">
        <f t="shared" si="2"/>
        <v>-0.01165047745725073</v>
      </c>
      <c r="S10" s="35"/>
      <c r="T10" s="31">
        <f t="shared" si="0"/>
        <v>1550</v>
      </c>
      <c r="U10" s="18">
        <f>T10/T2</f>
        <v>0.4297199889104519</v>
      </c>
      <c r="V10" s="35"/>
      <c r="W10" s="31">
        <f t="shared" si="1"/>
        <v>285</v>
      </c>
      <c r="X10" s="18">
        <f>W10/W2</f>
        <v>0.44049459041731065</v>
      </c>
      <c r="Y10">
        <v>56</v>
      </c>
      <c r="Z10" s="18">
        <f>Y10/Y2</f>
        <v>0.3916083916083916</v>
      </c>
      <c r="AA10">
        <v>113</v>
      </c>
      <c r="AB10" s="18">
        <f>AA10/AA2</f>
        <v>0.4808510638297872</v>
      </c>
      <c r="AC10">
        <v>32</v>
      </c>
      <c r="AD10" s="18">
        <f>AC10/AC2</f>
        <v>0.4050632911392405</v>
      </c>
      <c r="AE10">
        <v>84</v>
      </c>
      <c r="AF10" s="18">
        <f>AE10/AE2</f>
        <v>0.4421052631578947</v>
      </c>
      <c r="AG10" s="38"/>
      <c r="AH10">
        <v>40</v>
      </c>
      <c r="AI10" s="18">
        <f>AH10/AH2</f>
        <v>0.36036036036036034</v>
      </c>
      <c r="AJ10">
        <v>32</v>
      </c>
      <c r="AK10" s="18">
        <f>AJ10/AJ2</f>
        <v>0.1693121693121693</v>
      </c>
      <c r="AL10">
        <v>57</v>
      </c>
      <c r="AM10" s="18">
        <f>AL10/AL2</f>
        <v>0.4830508474576271</v>
      </c>
    </row>
    <row r="11" spans="1:39" ht="12.75">
      <c r="A11" s="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258</v>
      </c>
      <c r="J11">
        <v>258</v>
      </c>
      <c r="K11" s="18">
        <f>J11/J2</f>
        <v>0.17659137577002054</v>
      </c>
      <c r="L11">
        <v>78</v>
      </c>
      <c r="N11">
        <v>210</v>
      </c>
      <c r="O11">
        <v>280</v>
      </c>
      <c r="P11" s="18">
        <f>O11/O2</f>
        <v>0.1867911941294196</v>
      </c>
      <c r="Q11" s="5"/>
      <c r="R11" s="22">
        <f t="shared" si="2"/>
        <v>0.010199818359399065</v>
      </c>
      <c r="S11" s="35"/>
      <c r="T11" s="31">
        <f t="shared" si="0"/>
        <v>680</v>
      </c>
      <c r="U11" s="18">
        <f>T11/T2</f>
        <v>0.18852231771555308</v>
      </c>
      <c r="V11" s="35"/>
      <c r="W11" s="31">
        <f t="shared" si="1"/>
        <v>142</v>
      </c>
      <c r="X11" s="18">
        <f>W11/W2</f>
        <v>0.21947449768160743</v>
      </c>
      <c r="Y11">
        <v>27</v>
      </c>
      <c r="Z11" s="18">
        <f>Y11/Y2</f>
        <v>0.1888111888111888</v>
      </c>
      <c r="AA11">
        <v>44</v>
      </c>
      <c r="AB11" s="18">
        <f>AA11/AA2</f>
        <v>0.18723404255319148</v>
      </c>
      <c r="AC11">
        <v>15</v>
      </c>
      <c r="AD11" s="18">
        <f>AC11/AC2</f>
        <v>0.189873417721519</v>
      </c>
      <c r="AE11">
        <v>56</v>
      </c>
      <c r="AF11" s="18">
        <f>AE11/AE2</f>
        <v>0.29473684210526313</v>
      </c>
      <c r="AG11" s="38"/>
      <c r="AH11">
        <v>15</v>
      </c>
      <c r="AI11" s="18">
        <f>AH11/AH2</f>
        <v>0.13513513513513514</v>
      </c>
      <c r="AJ11">
        <v>6</v>
      </c>
      <c r="AK11" s="18">
        <f>AJ11/AJ2</f>
        <v>0.031746031746031744</v>
      </c>
      <c r="AL11">
        <v>39</v>
      </c>
      <c r="AM11" s="18">
        <f>AL11/AL2</f>
        <v>0.3305084745762712</v>
      </c>
    </row>
    <row r="12" spans="1:39" ht="12.75">
      <c r="A12" s="1" t="s">
        <v>154</v>
      </c>
      <c r="L12" s="8">
        <f>(L9+L8+L7+L6+L5)/L2</f>
        <v>0.32808398950131235</v>
      </c>
      <c r="M12" s="9"/>
      <c r="N12" s="8">
        <f>(N9+N8+N7+N6+N5)/N2</f>
        <v>0.3305351521511018</v>
      </c>
      <c r="O12">
        <v>37</v>
      </c>
      <c r="P12" s="18">
        <f>O12/O2</f>
        <v>0.024683122081387593</v>
      </c>
      <c r="Q12" s="5"/>
      <c r="R12" s="22"/>
      <c r="S12" s="35"/>
      <c r="U12" s="18">
        <f>T12/T2</f>
        <v>0</v>
      </c>
      <c r="V12" s="35"/>
      <c r="W12" s="31">
        <f t="shared" si="1"/>
        <v>12</v>
      </c>
      <c r="X12" s="18">
        <f>W12/W2</f>
        <v>0.01854714064914992</v>
      </c>
      <c r="Y12">
        <v>4</v>
      </c>
      <c r="Z12" s="18">
        <f>Y12/Y2</f>
        <v>0.027972027972027972</v>
      </c>
      <c r="AA12">
        <v>2</v>
      </c>
      <c r="AB12" s="18">
        <f>AA12/AA2</f>
        <v>0.00851063829787234</v>
      </c>
      <c r="AC12">
        <v>2</v>
      </c>
      <c r="AD12" s="18">
        <f>AC12/AC2</f>
        <v>0.02531645569620253</v>
      </c>
      <c r="AE12">
        <v>4</v>
      </c>
      <c r="AF12" s="18">
        <f>AE12/AE2</f>
        <v>0.021052631578947368</v>
      </c>
      <c r="AG12" s="38"/>
      <c r="AH12">
        <v>3</v>
      </c>
      <c r="AI12" s="18">
        <f>AH12/AH2</f>
        <v>0.02702702702702703</v>
      </c>
      <c r="AK12" s="18"/>
      <c r="AL12">
        <v>5</v>
      </c>
      <c r="AM12" s="18">
        <f>AL12/AL2</f>
        <v>0.0423728813559322</v>
      </c>
    </row>
    <row r="13" spans="1:39" ht="12.75">
      <c r="A13" s="7" t="s">
        <v>147</v>
      </c>
      <c r="B13" s="9"/>
      <c r="C13" s="9"/>
      <c r="D13" s="9"/>
      <c r="E13" s="9"/>
      <c r="F13" s="9"/>
      <c r="G13" s="9"/>
      <c r="H13" s="9"/>
      <c r="I13" s="9"/>
      <c r="J13" s="8">
        <f>(J9+J8+J7+J6+J5)/J2</f>
        <v>0.3839835728952772</v>
      </c>
      <c r="K13" s="18"/>
      <c r="L13" s="8"/>
      <c r="M13" s="9"/>
      <c r="N13" s="8"/>
      <c r="O13" s="8">
        <f>(O9+O8+O7+O6+O5)/O2</f>
        <v>0.36490993995997334</v>
      </c>
      <c r="P13" s="20"/>
      <c r="Q13" s="8">
        <f>O13-J13</f>
        <v>-0.01907363293530384</v>
      </c>
      <c r="R13" s="18"/>
      <c r="S13" s="35"/>
      <c r="T13" s="8">
        <f>(T9+T8+T7+T6+T5)/T2</f>
        <v>0.3637371777100083</v>
      </c>
      <c r="U13" s="20"/>
      <c r="V13" s="37"/>
      <c r="W13" s="8">
        <f>(W9+W8+W7+W6+W5)/W2</f>
        <v>0.31530139103554866</v>
      </c>
      <c r="X13" s="20"/>
      <c r="Y13" s="8">
        <f>(Y9+Y8+Y7+Y6+Y5)/Y2</f>
        <v>0.3916083916083916</v>
      </c>
      <c r="Z13" s="20"/>
      <c r="AA13" s="8">
        <f>(AA9+AA8+AA7+AA6+AA5)/AA2</f>
        <v>0.3191489361702128</v>
      </c>
      <c r="AB13" s="20"/>
      <c r="AC13" s="8">
        <f>(AC9+AC8+AC7+AC6+AC5)/AC2</f>
        <v>0.3670886075949367</v>
      </c>
      <c r="AD13" s="20"/>
      <c r="AE13" s="8">
        <f>(AE9+AE8+AE7+AE6+AE5)/AE2</f>
        <v>0.23157894736842105</v>
      </c>
      <c r="AF13" s="20"/>
      <c r="AG13" s="38"/>
      <c r="AH13" s="8">
        <f>(AH9+AH8+AH7+AH6+AH5)/AH2</f>
        <v>0.4594594594594595</v>
      </c>
      <c r="AI13" s="20"/>
      <c r="AJ13" s="8">
        <f>(AJ9+AJ8+AJ7+AJ6+AJ5)/AJ2</f>
        <v>0.798941798941799</v>
      </c>
      <c r="AK13" s="20"/>
      <c r="AL13" s="8">
        <f>(AL9+AL8+AL7+AL6+AL5)/AL2</f>
        <v>0.13559322033898305</v>
      </c>
      <c r="AM13" s="20"/>
    </row>
    <row r="14" spans="1:39" s="13" customFormat="1" ht="12.75">
      <c r="A14" s="12"/>
      <c r="J14" s="14"/>
      <c r="K14" s="19"/>
      <c r="L14" s="14"/>
      <c r="N14" s="14"/>
      <c r="P14" s="21"/>
      <c r="Q14" s="14"/>
      <c r="R14" s="19"/>
      <c r="S14" s="35"/>
      <c r="T14" s="33"/>
      <c r="U14" s="21"/>
      <c r="V14" s="37"/>
      <c r="W14" s="24"/>
      <c r="X14" s="21"/>
      <c r="Z14" s="21"/>
      <c r="AB14" s="21"/>
      <c r="AD14" s="21"/>
      <c r="AF14" s="21"/>
      <c r="AG14" s="38"/>
      <c r="AI14" s="21"/>
      <c r="AK14" s="21"/>
      <c r="AM14" s="21"/>
    </row>
    <row r="15" spans="1:39" ht="12.75">
      <c r="A15" s="1" t="s">
        <v>9</v>
      </c>
      <c r="B15">
        <v>5</v>
      </c>
      <c r="C15">
        <v>0</v>
      </c>
      <c r="D15">
        <v>0</v>
      </c>
      <c r="E15">
        <v>1</v>
      </c>
      <c r="F15">
        <v>0</v>
      </c>
      <c r="G15">
        <v>16</v>
      </c>
      <c r="H15">
        <v>51</v>
      </c>
      <c r="I15">
        <v>18</v>
      </c>
      <c r="J15">
        <v>91</v>
      </c>
      <c r="K15" s="18">
        <f>J15/J2</f>
        <v>0.06228610540725531</v>
      </c>
      <c r="L15">
        <v>23</v>
      </c>
      <c r="N15">
        <v>47</v>
      </c>
      <c r="O15">
        <v>84</v>
      </c>
      <c r="P15" s="18">
        <f>O15/O2</f>
        <v>0.056037358238825885</v>
      </c>
      <c r="Q15" s="5"/>
      <c r="R15" s="22">
        <f>P15-K15</f>
        <v>-0.006248747168429422</v>
      </c>
      <c r="S15" s="35"/>
      <c r="T15" s="31">
        <f>J15+O15+W15</f>
        <v>236</v>
      </c>
      <c r="U15" s="18">
        <f>T15/T2</f>
        <v>0.06542833379539784</v>
      </c>
      <c r="V15" s="35"/>
      <c r="W15" s="31">
        <f>Y15+AA15+AC15+AE15</f>
        <v>61</v>
      </c>
      <c r="X15" s="18">
        <f>W15/W2</f>
        <v>0.09428129829984544</v>
      </c>
      <c r="Y15">
        <v>14</v>
      </c>
      <c r="Z15" s="18">
        <f>Y15/Y2</f>
        <v>0.0979020979020979</v>
      </c>
      <c r="AA15">
        <v>22</v>
      </c>
      <c r="AB15" s="18">
        <f>AA15/AA2</f>
        <v>0.09361702127659574</v>
      </c>
      <c r="AC15">
        <v>4</v>
      </c>
      <c r="AD15" s="18">
        <f>AC15/AC2</f>
        <v>0.05063291139240506</v>
      </c>
      <c r="AE15">
        <v>21</v>
      </c>
      <c r="AF15" s="18">
        <f>AE15/AE2</f>
        <v>0.11052631578947368</v>
      </c>
      <c r="AG15" s="38"/>
      <c r="AH15">
        <v>5</v>
      </c>
      <c r="AI15" s="18">
        <f>AH15/AH2</f>
        <v>0.04504504504504504</v>
      </c>
      <c r="AJ15">
        <v>8</v>
      </c>
      <c r="AK15" s="18">
        <f>AJ15/AJ2</f>
        <v>0.042328042328042326</v>
      </c>
      <c r="AL15">
        <v>10</v>
      </c>
      <c r="AM15" s="18">
        <f>AL15/AL2</f>
        <v>0.0847457627118644</v>
      </c>
    </row>
    <row r="16" spans="1:39" ht="12.75">
      <c r="A16" s="1" t="s">
        <v>10</v>
      </c>
      <c r="B16">
        <v>1</v>
      </c>
      <c r="C16">
        <v>15</v>
      </c>
      <c r="D16">
        <v>3</v>
      </c>
      <c r="E16">
        <v>9</v>
      </c>
      <c r="F16">
        <v>41</v>
      </c>
      <c r="G16">
        <v>148</v>
      </c>
      <c r="H16">
        <v>277</v>
      </c>
      <c r="I16">
        <v>152</v>
      </c>
      <c r="J16">
        <v>646</v>
      </c>
      <c r="K16" s="18">
        <f>J16/J2</f>
        <v>0.44216290212183434</v>
      </c>
      <c r="L16">
        <v>172</v>
      </c>
      <c r="N16">
        <v>450</v>
      </c>
      <c r="O16">
        <v>648</v>
      </c>
      <c r="P16" s="18">
        <f>O16/O2</f>
        <v>0.4322881921280854</v>
      </c>
      <c r="Q16" s="5"/>
      <c r="R16" s="22">
        <f>P16-K16</f>
        <v>-0.009874709993748954</v>
      </c>
      <c r="S16" s="35"/>
      <c r="T16" s="31">
        <f>J16+O16+W16</f>
        <v>1578</v>
      </c>
      <c r="U16" s="18">
        <f>T16/T2</f>
        <v>0.4374826725810923</v>
      </c>
      <c r="V16" s="35"/>
      <c r="W16" s="31">
        <f>Y16+AA16+AC16+AE16</f>
        <v>284</v>
      </c>
      <c r="X16" s="18">
        <f>W16/W2</f>
        <v>0.43894899536321486</v>
      </c>
      <c r="Y16">
        <v>59</v>
      </c>
      <c r="Z16" s="18">
        <f>Y16/Y2</f>
        <v>0.4125874125874126</v>
      </c>
      <c r="AA16">
        <v>103</v>
      </c>
      <c r="AB16" s="18">
        <f>AA16/AA2</f>
        <v>0.43829787234042555</v>
      </c>
      <c r="AC16">
        <v>35</v>
      </c>
      <c r="AD16" s="18">
        <f>AC16/AC2</f>
        <v>0.4430379746835443</v>
      </c>
      <c r="AE16">
        <v>87</v>
      </c>
      <c r="AF16" s="18">
        <f>AE16/AE2</f>
        <v>0.45789473684210524</v>
      </c>
      <c r="AG16" s="38"/>
      <c r="AH16">
        <v>43</v>
      </c>
      <c r="AI16" s="18">
        <f>AH16/AH2</f>
        <v>0.38738738738738737</v>
      </c>
      <c r="AJ16">
        <v>150</v>
      </c>
      <c r="AK16" s="18">
        <f>AJ16/AJ2</f>
        <v>0.7936507936507936</v>
      </c>
      <c r="AL16">
        <v>56</v>
      </c>
      <c r="AM16" s="18">
        <f>AL16/AL2</f>
        <v>0.4745762711864407</v>
      </c>
    </row>
    <row r="17" spans="1:39" ht="12.75">
      <c r="A17" s="1" t="s">
        <v>11</v>
      </c>
      <c r="B17">
        <v>3</v>
      </c>
      <c r="C17">
        <v>31</v>
      </c>
      <c r="D17">
        <v>4</v>
      </c>
      <c r="E17">
        <v>11</v>
      </c>
      <c r="F17">
        <v>60</v>
      </c>
      <c r="G17">
        <v>222</v>
      </c>
      <c r="H17">
        <v>304</v>
      </c>
      <c r="I17">
        <v>88</v>
      </c>
      <c r="J17">
        <v>723</v>
      </c>
      <c r="K17" s="18">
        <f>J17/J2</f>
        <v>0.4948665297741273</v>
      </c>
      <c r="L17">
        <v>186</v>
      </c>
      <c r="N17">
        <v>455</v>
      </c>
      <c r="O17">
        <v>767</v>
      </c>
      <c r="P17" s="18">
        <f>O17/O2</f>
        <v>0.5116744496330887</v>
      </c>
      <c r="Q17" s="5"/>
      <c r="R17" s="22">
        <f>P17-K17</f>
        <v>0.016807919858961407</v>
      </c>
      <c r="S17" s="35"/>
      <c r="T17" s="31">
        <f>J17+O17+W17</f>
        <v>1792</v>
      </c>
      <c r="U17" s="18">
        <f>T17/T2</f>
        <v>0.49681175492098695</v>
      </c>
      <c r="V17" s="35"/>
      <c r="W17" s="31">
        <f>Y17+AA17+AC17+AE17</f>
        <v>302</v>
      </c>
      <c r="X17" s="18">
        <f>W17/W2</f>
        <v>0.4667697063369397</v>
      </c>
      <c r="Y17">
        <v>70</v>
      </c>
      <c r="Z17" s="18">
        <f>Y17/Y2</f>
        <v>0.48951048951048953</v>
      </c>
      <c r="AA17">
        <v>110</v>
      </c>
      <c r="AB17" s="18">
        <f>AA17/AA2</f>
        <v>0.46808510638297873</v>
      </c>
      <c r="AC17">
        <v>40</v>
      </c>
      <c r="AD17" s="18">
        <f>AC17/AC2</f>
        <v>0.5063291139240507</v>
      </c>
      <c r="AE17">
        <v>82</v>
      </c>
      <c r="AF17" s="18">
        <f>AE17/AE2</f>
        <v>0.43157894736842106</v>
      </c>
      <c r="AG17" s="38"/>
      <c r="AH17">
        <v>63</v>
      </c>
      <c r="AI17" s="18">
        <f>AH17/AH2</f>
        <v>0.5675675675675675</v>
      </c>
      <c r="AJ17">
        <v>31</v>
      </c>
      <c r="AK17" s="18">
        <f>AJ17/AJ2</f>
        <v>0.164021164021164</v>
      </c>
      <c r="AL17">
        <v>52</v>
      </c>
      <c r="AM17" s="18">
        <f>AL17/AL2</f>
        <v>0.4406779661016949</v>
      </c>
    </row>
    <row r="18" spans="1:39" ht="12.75">
      <c r="A18" s="1"/>
      <c r="K18" s="18"/>
      <c r="Q18" s="5"/>
      <c r="R18" s="22"/>
      <c r="S18" s="35"/>
      <c r="V18" s="37"/>
      <c r="W18" s="28"/>
      <c r="X18" s="17"/>
      <c r="AB18" s="17"/>
      <c r="AF18" s="17"/>
      <c r="AG18" s="38"/>
      <c r="AI18" s="17"/>
      <c r="AK18" s="17"/>
      <c r="AM18" s="17"/>
    </row>
    <row r="19" spans="1:39" ht="12.75">
      <c r="A19" s="1" t="s">
        <v>12</v>
      </c>
      <c r="B19">
        <v>4</v>
      </c>
      <c r="C19">
        <v>1</v>
      </c>
      <c r="D19">
        <v>0</v>
      </c>
      <c r="E19">
        <v>0</v>
      </c>
      <c r="F19">
        <v>1</v>
      </c>
      <c r="G19">
        <v>4</v>
      </c>
      <c r="H19">
        <v>11</v>
      </c>
      <c r="I19">
        <v>5</v>
      </c>
      <c r="J19">
        <v>26</v>
      </c>
      <c r="K19" s="18">
        <f>J19/J2</f>
        <v>0.01779603011635866</v>
      </c>
      <c r="L19">
        <v>4</v>
      </c>
      <c r="N19">
        <v>12</v>
      </c>
      <c r="O19">
        <v>14</v>
      </c>
      <c r="P19" s="18">
        <f>O19/O2</f>
        <v>0.009339559706470981</v>
      </c>
      <c r="Q19" s="5"/>
      <c r="R19" s="22">
        <f>P19-K19</f>
        <v>-0.008456470409887678</v>
      </c>
      <c r="S19" s="35"/>
      <c r="T19" s="31">
        <f aca="true" t="shared" si="3" ref="T19:T24">J19+O19+W19</f>
        <v>53</v>
      </c>
      <c r="U19" s="18">
        <f>T19/T2</f>
        <v>0.014693651233712227</v>
      </c>
      <c r="V19" s="35"/>
      <c r="W19" s="31">
        <f aca="true" t="shared" si="4" ref="W19:W24">Y19+AA19+AC19+AE19</f>
        <v>13</v>
      </c>
      <c r="X19" s="18">
        <f>W19/W2</f>
        <v>0.02009273570324575</v>
      </c>
      <c r="Y19">
        <v>1</v>
      </c>
      <c r="Z19" s="18">
        <f>Y19/Y2</f>
        <v>0.006993006993006993</v>
      </c>
      <c r="AA19">
        <v>5</v>
      </c>
      <c r="AB19" s="18">
        <f>AA19/AA2</f>
        <v>0.02127659574468085</v>
      </c>
      <c r="AC19">
        <v>2</v>
      </c>
      <c r="AD19" s="18">
        <f>AC19/AC2</f>
        <v>0.02531645569620253</v>
      </c>
      <c r="AE19">
        <v>5</v>
      </c>
      <c r="AF19" s="18">
        <f>AE19/AE2</f>
        <v>0.02631578947368421</v>
      </c>
      <c r="AG19" s="38"/>
      <c r="AH19">
        <v>0</v>
      </c>
      <c r="AI19" s="18">
        <f>AH19/AH2</f>
        <v>0</v>
      </c>
      <c r="AJ19">
        <v>4</v>
      </c>
      <c r="AK19" s="18">
        <f>AJ19/AJ2</f>
        <v>0.021164021164021163</v>
      </c>
      <c r="AL19">
        <v>4</v>
      </c>
      <c r="AM19" s="18">
        <f>AL19/AL2</f>
        <v>0.03389830508474576</v>
      </c>
    </row>
    <row r="20" spans="1:39" ht="12.75">
      <c r="A20" s="1" t="s">
        <v>13</v>
      </c>
      <c r="B20">
        <v>1</v>
      </c>
      <c r="C20">
        <v>45</v>
      </c>
      <c r="D20">
        <v>6</v>
      </c>
      <c r="E20">
        <v>3</v>
      </c>
      <c r="F20">
        <v>18</v>
      </c>
      <c r="G20">
        <v>34</v>
      </c>
      <c r="H20">
        <v>41</v>
      </c>
      <c r="I20">
        <v>14</v>
      </c>
      <c r="J20">
        <v>162</v>
      </c>
      <c r="K20" s="18">
        <f>J20/J2</f>
        <v>0.11088295687885011</v>
      </c>
      <c r="L20">
        <v>25</v>
      </c>
      <c r="N20">
        <v>89</v>
      </c>
      <c r="O20">
        <v>142</v>
      </c>
      <c r="P20" s="18">
        <f>O20/O2</f>
        <v>0.09472981987991995</v>
      </c>
      <c r="Q20" s="5"/>
      <c r="R20" s="22">
        <f>P20-K20</f>
        <v>-0.01615313699893016</v>
      </c>
      <c r="S20" s="35"/>
      <c r="T20" s="31">
        <f t="shared" si="3"/>
        <v>350</v>
      </c>
      <c r="U20" s="18">
        <f>T20/T2</f>
        <v>0.09703354588300526</v>
      </c>
      <c r="V20" s="35"/>
      <c r="W20" s="31">
        <f t="shared" si="4"/>
        <v>46</v>
      </c>
      <c r="X20" s="18">
        <f>W20/W2</f>
        <v>0.07109737248840804</v>
      </c>
      <c r="Y20">
        <v>18</v>
      </c>
      <c r="Z20" s="18">
        <f>Y20/Y2</f>
        <v>0.1258741258741259</v>
      </c>
      <c r="AA20">
        <v>14</v>
      </c>
      <c r="AB20" s="18">
        <f>AA20/AA2</f>
        <v>0.059574468085106386</v>
      </c>
      <c r="AC20">
        <v>3</v>
      </c>
      <c r="AD20" s="18">
        <f>AC20/AC2</f>
        <v>0.0379746835443038</v>
      </c>
      <c r="AE20">
        <v>11</v>
      </c>
      <c r="AF20" s="18">
        <f>AE20/AE2</f>
        <v>0.05789473684210526</v>
      </c>
      <c r="AG20" s="38"/>
      <c r="AH20">
        <v>7</v>
      </c>
      <c r="AI20" s="18">
        <f>AH20/AH2</f>
        <v>0.06306306306306306</v>
      </c>
      <c r="AJ20">
        <v>63</v>
      </c>
      <c r="AK20" s="18">
        <f>AJ20/AJ2</f>
        <v>0.3333333333333333</v>
      </c>
      <c r="AL20">
        <v>2</v>
      </c>
      <c r="AM20" s="18">
        <f>AL20/AL2</f>
        <v>0.01694915254237288</v>
      </c>
    </row>
    <row r="21" spans="1:39" ht="12.75">
      <c r="A21" s="1" t="s">
        <v>14</v>
      </c>
      <c r="B21">
        <v>1</v>
      </c>
      <c r="C21">
        <v>0</v>
      </c>
      <c r="D21">
        <v>1</v>
      </c>
      <c r="E21">
        <v>18</v>
      </c>
      <c r="F21">
        <v>67</v>
      </c>
      <c r="G21">
        <v>291</v>
      </c>
      <c r="H21">
        <v>503</v>
      </c>
      <c r="I21">
        <v>202</v>
      </c>
      <c r="J21">
        <v>1083</v>
      </c>
      <c r="K21" s="18">
        <f>J21/J2</f>
        <v>0.7412731006160165</v>
      </c>
      <c r="L21">
        <v>308</v>
      </c>
      <c r="N21">
        <v>727</v>
      </c>
      <c r="O21">
        <v>1087</v>
      </c>
      <c r="P21" s="18">
        <f>O21/O2</f>
        <v>0.7251501000667111</v>
      </c>
      <c r="Q21" s="5"/>
      <c r="R21" s="22">
        <f>P21-K21</f>
        <v>-0.016123000549305377</v>
      </c>
      <c r="S21" s="35"/>
      <c r="T21" s="31">
        <f t="shared" si="3"/>
        <v>2659</v>
      </c>
      <c r="U21" s="18">
        <f>T21/T2</f>
        <v>0.7371777100083171</v>
      </c>
      <c r="V21" s="35"/>
      <c r="W21" s="31">
        <f t="shared" si="4"/>
        <v>489</v>
      </c>
      <c r="X21" s="18">
        <f>W21/W2</f>
        <v>0.7557959814528593</v>
      </c>
      <c r="Y21">
        <v>87</v>
      </c>
      <c r="Z21" s="18">
        <f>Y21/Y2</f>
        <v>0.6083916083916084</v>
      </c>
      <c r="AA21">
        <v>194</v>
      </c>
      <c r="AB21" s="18">
        <f>AA21/AA2</f>
        <v>0.825531914893617</v>
      </c>
      <c r="AC21">
        <v>61</v>
      </c>
      <c r="AD21" s="18">
        <f>AC21/AC2</f>
        <v>0.7721518987341772</v>
      </c>
      <c r="AE21">
        <v>147</v>
      </c>
      <c r="AF21" s="18">
        <f>AE21/AE2</f>
        <v>0.7736842105263158</v>
      </c>
      <c r="AG21" s="38"/>
      <c r="AH21">
        <v>86</v>
      </c>
      <c r="AI21" s="18">
        <f>AH21/AH2</f>
        <v>0.7747747747747747</v>
      </c>
      <c r="AJ21">
        <v>23</v>
      </c>
      <c r="AK21" s="18">
        <f>AJ21/AJ2</f>
        <v>0.12169312169312169</v>
      </c>
      <c r="AL21">
        <v>108</v>
      </c>
      <c r="AM21" s="18">
        <f>AL21/AL2</f>
        <v>0.9152542372881356</v>
      </c>
    </row>
    <row r="22" spans="1:39" ht="12.75">
      <c r="A22" s="1" t="s">
        <v>15</v>
      </c>
      <c r="B22">
        <v>2</v>
      </c>
      <c r="C22">
        <v>0</v>
      </c>
      <c r="D22">
        <v>0</v>
      </c>
      <c r="E22">
        <v>0</v>
      </c>
      <c r="F22">
        <v>13</v>
      </c>
      <c r="G22">
        <v>43</v>
      </c>
      <c r="H22">
        <v>41</v>
      </c>
      <c r="I22">
        <v>13</v>
      </c>
      <c r="J22">
        <v>112</v>
      </c>
      <c r="K22" s="18">
        <f>J22/J2</f>
        <v>0.07665982203969883</v>
      </c>
      <c r="L22">
        <v>25</v>
      </c>
      <c r="N22">
        <v>67</v>
      </c>
      <c r="O22">
        <v>106</v>
      </c>
      <c r="P22" s="18">
        <f>O22/O2</f>
        <v>0.07071380920613743</v>
      </c>
      <c r="Q22" s="5"/>
      <c r="R22" s="22">
        <f>P22-K22</f>
        <v>-0.005946012833561401</v>
      </c>
      <c r="S22" s="35"/>
      <c r="T22" s="31">
        <f t="shared" si="3"/>
        <v>255</v>
      </c>
      <c r="U22" s="18">
        <f>T22/T2</f>
        <v>0.07069586914333241</v>
      </c>
      <c r="V22" s="35"/>
      <c r="W22" s="31">
        <f t="shared" si="4"/>
        <v>37</v>
      </c>
      <c r="X22" s="18">
        <f>W22/W2</f>
        <v>0.0571870170015456</v>
      </c>
      <c r="Y22">
        <v>15</v>
      </c>
      <c r="Z22" s="18">
        <f>Y22/Y2</f>
        <v>0.1048951048951049</v>
      </c>
      <c r="AA22">
        <v>9</v>
      </c>
      <c r="AB22" s="18">
        <f>AA22/AA2</f>
        <v>0.03829787234042553</v>
      </c>
      <c r="AC22">
        <v>5</v>
      </c>
      <c r="AD22" s="18">
        <f>AC22/AC2</f>
        <v>0.06329113924050633</v>
      </c>
      <c r="AE22">
        <v>8</v>
      </c>
      <c r="AF22" s="18">
        <f>AE22/AE2</f>
        <v>0.042105263157894736</v>
      </c>
      <c r="AG22" s="38"/>
      <c r="AH22">
        <v>7</v>
      </c>
      <c r="AI22" s="18">
        <f>AH22/AH2</f>
        <v>0.06306306306306306</v>
      </c>
      <c r="AJ22">
        <v>7</v>
      </c>
      <c r="AK22" s="18">
        <f>AJ22/AJ2</f>
        <v>0.037037037037037035</v>
      </c>
      <c r="AL22">
        <v>0</v>
      </c>
      <c r="AM22" s="18">
        <f>AL22/AL2</f>
        <v>0</v>
      </c>
    </row>
    <row r="23" spans="1:39" ht="12.75">
      <c r="A23" s="1" t="s">
        <v>16</v>
      </c>
      <c r="B23">
        <v>1</v>
      </c>
      <c r="C23">
        <v>0</v>
      </c>
      <c r="D23">
        <v>0</v>
      </c>
      <c r="E23">
        <v>0</v>
      </c>
      <c r="F23">
        <v>2</v>
      </c>
      <c r="G23">
        <v>14</v>
      </c>
      <c r="H23">
        <v>37</v>
      </c>
      <c r="I23">
        <v>24</v>
      </c>
      <c r="J23">
        <v>78</v>
      </c>
      <c r="K23" s="18">
        <f>J23/J2</f>
        <v>0.053388090349075976</v>
      </c>
      <c r="L23">
        <v>19</v>
      </c>
      <c r="N23">
        <v>58</v>
      </c>
      <c r="O23">
        <v>101</v>
      </c>
      <c r="P23" s="18">
        <f>O23/O2</f>
        <v>0.06737825216811208</v>
      </c>
      <c r="Q23" s="5"/>
      <c r="R23" s="22">
        <f>P23-K23</f>
        <v>0.013990161819036104</v>
      </c>
      <c r="S23" s="35"/>
      <c r="T23" s="31">
        <f t="shared" si="3"/>
        <v>206</v>
      </c>
      <c r="U23" s="18">
        <f>T23/T2</f>
        <v>0.057111172719711674</v>
      </c>
      <c r="V23" s="35"/>
      <c r="W23" s="31">
        <f t="shared" si="4"/>
        <v>27</v>
      </c>
      <c r="X23" s="18">
        <f>W23/W2</f>
        <v>0.04173106646058733</v>
      </c>
      <c r="Y23">
        <v>10</v>
      </c>
      <c r="Z23" s="18">
        <f>Y23/Y2</f>
        <v>0.06993006993006994</v>
      </c>
      <c r="AA23">
        <v>7</v>
      </c>
      <c r="AB23" s="18">
        <f>AA23/AA2</f>
        <v>0.029787234042553193</v>
      </c>
      <c r="AC23">
        <v>2</v>
      </c>
      <c r="AD23" s="18">
        <f>AC23/AC2</f>
        <v>0.02531645569620253</v>
      </c>
      <c r="AE23">
        <v>8</v>
      </c>
      <c r="AF23" s="18">
        <f>AE23/AE2</f>
        <v>0.042105263157894736</v>
      </c>
      <c r="AG23" s="38"/>
      <c r="AH23">
        <v>5</v>
      </c>
      <c r="AI23" s="18">
        <f>AH23/AH2</f>
        <v>0.04504504504504504</v>
      </c>
      <c r="AJ23">
        <v>5</v>
      </c>
      <c r="AK23" s="18">
        <f>AJ23/AJ2</f>
        <v>0.026455026455026454</v>
      </c>
      <c r="AL23">
        <v>4</v>
      </c>
      <c r="AM23" s="18">
        <f>AL23/AL2</f>
        <v>0.03389830508474576</v>
      </c>
    </row>
    <row r="24" spans="1:39" ht="12.75">
      <c r="A24" s="1" t="s">
        <v>155</v>
      </c>
      <c r="K24" s="18"/>
      <c r="O24">
        <v>49</v>
      </c>
      <c r="P24" s="18">
        <f>O24/O2</f>
        <v>0.03268845897264843</v>
      </c>
      <c r="Q24" s="5"/>
      <c r="R24" s="22"/>
      <c r="S24" s="35"/>
      <c r="T24" s="31">
        <f t="shared" si="3"/>
        <v>84</v>
      </c>
      <c r="U24" s="18">
        <f>T24/T2</f>
        <v>0.023288051011921263</v>
      </c>
      <c r="V24" s="35"/>
      <c r="W24" s="31">
        <f t="shared" si="4"/>
        <v>35</v>
      </c>
      <c r="X24" s="18">
        <f>W24/W2</f>
        <v>0.05409582689335394</v>
      </c>
      <c r="Y24">
        <v>12</v>
      </c>
      <c r="Z24" s="18">
        <f>Y24/Y2</f>
        <v>0.08391608391608392</v>
      </c>
      <c r="AA24">
        <v>6</v>
      </c>
      <c r="AB24" s="18">
        <f>AA24/AA2</f>
        <v>0.02553191489361702</v>
      </c>
      <c r="AC24">
        <v>6</v>
      </c>
      <c r="AD24" s="18">
        <f>AC24/AC2</f>
        <v>0.0759493670886076</v>
      </c>
      <c r="AE24">
        <v>11</v>
      </c>
      <c r="AF24" s="18">
        <f>AE24/AE2</f>
        <v>0.05789473684210526</v>
      </c>
      <c r="AG24" s="38"/>
      <c r="AH24">
        <v>6</v>
      </c>
      <c r="AI24" s="18">
        <f>AH24/AH2</f>
        <v>0.05405405405405406</v>
      </c>
      <c r="AJ24">
        <v>87</v>
      </c>
      <c r="AK24" s="18">
        <f>AJ24/AJ2</f>
        <v>0.4603174603174603</v>
      </c>
      <c r="AL24">
        <v>0</v>
      </c>
      <c r="AM24" s="18">
        <f>AL24/AL2</f>
        <v>0</v>
      </c>
    </row>
    <row r="25" spans="1:39" ht="12.75">
      <c r="A25" s="1"/>
      <c r="K25" s="18"/>
      <c r="Q25" s="5"/>
      <c r="R25" s="22"/>
      <c r="S25" s="35"/>
      <c r="V25" s="37"/>
      <c r="W25" s="28"/>
      <c r="X25" s="17"/>
      <c r="AB25" s="17"/>
      <c r="AF25" s="17"/>
      <c r="AG25" s="38"/>
      <c r="AI25" s="17"/>
      <c r="AK25" s="17"/>
      <c r="AM25" s="17"/>
    </row>
    <row r="26" spans="1:39" ht="12.75">
      <c r="A26" s="1" t="s">
        <v>17</v>
      </c>
      <c r="B26">
        <v>4</v>
      </c>
      <c r="C26">
        <v>0</v>
      </c>
      <c r="D26">
        <v>0</v>
      </c>
      <c r="E26">
        <v>0</v>
      </c>
      <c r="F26">
        <v>1</v>
      </c>
      <c r="G26">
        <v>2</v>
      </c>
      <c r="H26">
        <v>12</v>
      </c>
      <c r="I26">
        <v>2</v>
      </c>
      <c r="J26">
        <v>21</v>
      </c>
      <c r="K26" s="18">
        <f>J26/J2</f>
        <v>0.014373716632443531</v>
      </c>
      <c r="L26">
        <v>2</v>
      </c>
      <c r="N26">
        <v>6</v>
      </c>
      <c r="O26">
        <v>15</v>
      </c>
      <c r="P26" s="18">
        <f>O26/O2</f>
        <v>0.01000667111407605</v>
      </c>
      <c r="Q26" s="5"/>
      <c r="R26" s="22">
        <f>P26-K26</f>
        <v>-0.004367045518367481</v>
      </c>
      <c r="S26" s="35"/>
      <c r="T26" s="31">
        <f>J26+O26+W26</f>
        <v>47</v>
      </c>
      <c r="U26" s="18">
        <f>T26/T2</f>
        <v>0.013030219018574993</v>
      </c>
      <c r="V26" s="35"/>
      <c r="W26" s="31">
        <f>Y26+AA26+AC26+AE26</f>
        <v>11</v>
      </c>
      <c r="X26" s="18">
        <f>W26/W2</f>
        <v>0.017001545595054096</v>
      </c>
      <c r="Y26">
        <v>1</v>
      </c>
      <c r="Z26" s="18">
        <f>Y26/Y2</f>
        <v>0.006993006993006993</v>
      </c>
      <c r="AA26">
        <v>3</v>
      </c>
      <c r="AB26" s="18">
        <f>AA26/AA2</f>
        <v>0.01276595744680851</v>
      </c>
      <c r="AC26">
        <v>2</v>
      </c>
      <c r="AD26" s="18">
        <f>AC26/AC2</f>
        <v>0.02531645569620253</v>
      </c>
      <c r="AE26">
        <v>5</v>
      </c>
      <c r="AF26" s="18">
        <f>AE26/AE2</f>
        <v>0.02631578947368421</v>
      </c>
      <c r="AG26" s="38"/>
      <c r="AH26">
        <v>1</v>
      </c>
      <c r="AI26" s="18">
        <f>AH26/AH2</f>
        <v>0.009009009009009009</v>
      </c>
      <c r="AJ26">
        <v>0</v>
      </c>
      <c r="AK26" s="18">
        <f>AJ26/AJ2</f>
        <v>0</v>
      </c>
      <c r="AL26">
        <v>0</v>
      </c>
      <c r="AM26" s="18">
        <f>AL26/AL2</f>
        <v>0</v>
      </c>
    </row>
    <row r="27" spans="1:39" ht="12.75">
      <c r="A27" s="7" t="s">
        <v>140</v>
      </c>
      <c r="B27" s="8">
        <f aca="true" t="shared" si="5" ref="B27:I27">B26/B2</f>
        <v>0.4444444444444444</v>
      </c>
      <c r="C27" s="8">
        <f t="shared" si="5"/>
        <v>0</v>
      </c>
      <c r="D27" s="8">
        <f t="shared" si="5"/>
        <v>0</v>
      </c>
      <c r="E27" s="8">
        <f t="shared" si="5"/>
        <v>0</v>
      </c>
      <c r="F27" s="8">
        <f t="shared" si="5"/>
        <v>0.009900990099009901</v>
      </c>
      <c r="G27" s="8">
        <f t="shared" si="5"/>
        <v>0.0051813471502590676</v>
      </c>
      <c r="H27" s="8">
        <f t="shared" si="5"/>
        <v>0.018957345971563982</v>
      </c>
      <c r="I27" s="8">
        <f t="shared" si="5"/>
        <v>0.007751937984496124</v>
      </c>
      <c r="J27" s="8">
        <f>J26/J2</f>
        <v>0.014373716632443531</v>
      </c>
      <c r="K27" s="20"/>
      <c r="L27" s="8">
        <f>L26/L2</f>
        <v>0.005249343832020997</v>
      </c>
      <c r="M27" s="9"/>
      <c r="N27" s="8">
        <f>N26/N2</f>
        <v>0.0062959076600209865</v>
      </c>
      <c r="O27" s="8">
        <f>O26/O2</f>
        <v>0.01000667111407605</v>
      </c>
      <c r="P27" s="20"/>
      <c r="Q27" s="8">
        <f>O27-J27</f>
        <v>-0.004367045518367481</v>
      </c>
      <c r="R27" s="18"/>
      <c r="S27" s="35"/>
      <c r="T27" s="8">
        <f>T26/T2</f>
        <v>0.013030219018574993</v>
      </c>
      <c r="U27" s="20"/>
      <c r="V27" s="37"/>
      <c r="W27" s="8">
        <f>W26/W2</f>
        <v>0.017001545595054096</v>
      </c>
      <c r="X27" s="20"/>
      <c r="Y27" s="8">
        <f>Y26/Y2</f>
        <v>0.006993006993006993</v>
      </c>
      <c r="Z27" s="20"/>
      <c r="AA27" s="8">
        <f>AA26/AA2</f>
        <v>0.01276595744680851</v>
      </c>
      <c r="AB27" s="20"/>
      <c r="AC27" s="8">
        <f>AC26/AC2</f>
        <v>0.02531645569620253</v>
      </c>
      <c r="AD27" s="20"/>
      <c r="AE27" s="8">
        <f>AE26/AE2</f>
        <v>0.02631578947368421</v>
      </c>
      <c r="AF27" s="20"/>
      <c r="AG27" s="38"/>
      <c r="AH27" s="8">
        <f>AH26/AH2</f>
        <v>0.009009009009009009</v>
      </c>
      <c r="AI27" s="20"/>
      <c r="AJ27" s="8">
        <f>AJ26/AJ2</f>
        <v>0</v>
      </c>
      <c r="AK27" s="20"/>
      <c r="AL27" s="8">
        <f>AL26/AL2</f>
        <v>0</v>
      </c>
      <c r="AM27" s="20"/>
    </row>
    <row r="28" spans="1:39" ht="12.75">
      <c r="A28" s="1" t="s">
        <v>18</v>
      </c>
      <c r="B28">
        <v>0</v>
      </c>
      <c r="C28">
        <v>12</v>
      </c>
      <c r="D28">
        <v>0</v>
      </c>
      <c r="E28">
        <v>1</v>
      </c>
      <c r="F28">
        <v>4</v>
      </c>
      <c r="G28">
        <v>19</v>
      </c>
      <c r="H28">
        <v>15</v>
      </c>
      <c r="I28">
        <v>1</v>
      </c>
      <c r="J28">
        <v>52</v>
      </c>
      <c r="K28" s="18">
        <f>J28/J2</f>
        <v>0.03559206023271732</v>
      </c>
      <c r="L28">
        <v>0</v>
      </c>
      <c r="N28">
        <v>2</v>
      </c>
      <c r="O28">
        <v>80</v>
      </c>
      <c r="P28" s="18">
        <f>O28/O2</f>
        <v>0.0533689126084056</v>
      </c>
      <c r="Q28" s="5"/>
      <c r="R28" s="22">
        <f>P28-K28</f>
        <v>0.017776852375688282</v>
      </c>
      <c r="S28" s="35"/>
      <c r="T28" s="31">
        <f>J28+O28+W28</f>
        <v>198</v>
      </c>
      <c r="U28" s="18">
        <f>T28/T2</f>
        <v>0.054893263099528695</v>
      </c>
      <c r="V28" s="35"/>
      <c r="W28" s="31">
        <f>Y28+AA28+AC28+AE28</f>
        <v>66</v>
      </c>
      <c r="X28" s="18">
        <f>W28/W2</f>
        <v>0.10200927357032458</v>
      </c>
      <c r="Y28">
        <v>11</v>
      </c>
      <c r="Z28" s="18">
        <f>Y28/Y2</f>
        <v>0.07692307692307693</v>
      </c>
      <c r="AA28">
        <v>37</v>
      </c>
      <c r="AB28" s="18">
        <f>AA28/AA2</f>
        <v>0.1574468085106383</v>
      </c>
      <c r="AC28">
        <v>12</v>
      </c>
      <c r="AD28" s="18">
        <f>AC28/AC2</f>
        <v>0.1518987341772152</v>
      </c>
      <c r="AE28">
        <v>6</v>
      </c>
      <c r="AF28" s="18">
        <f>AE28/AE2</f>
        <v>0.031578947368421054</v>
      </c>
      <c r="AG28" s="38"/>
      <c r="AH28">
        <v>1</v>
      </c>
      <c r="AI28" s="18">
        <f>AH28/AH2</f>
        <v>0.009009009009009009</v>
      </c>
      <c r="AJ28">
        <v>18</v>
      </c>
      <c r="AK28" s="18">
        <f>AJ28/AJ2</f>
        <v>0.09523809523809523</v>
      </c>
      <c r="AL28">
        <v>2</v>
      </c>
      <c r="AM28" s="18">
        <f>AL28/AL2</f>
        <v>0.01694915254237288</v>
      </c>
    </row>
    <row r="29" spans="1:39" ht="12.75">
      <c r="A29" s="1" t="s">
        <v>19</v>
      </c>
      <c r="B29">
        <v>2</v>
      </c>
      <c r="C29">
        <v>14</v>
      </c>
      <c r="D29">
        <v>1</v>
      </c>
      <c r="E29">
        <v>2</v>
      </c>
      <c r="F29">
        <v>13</v>
      </c>
      <c r="G29">
        <v>52</v>
      </c>
      <c r="H29">
        <v>47</v>
      </c>
      <c r="I29">
        <v>12</v>
      </c>
      <c r="J29">
        <v>143</v>
      </c>
      <c r="K29" s="18">
        <f>J29/J2</f>
        <v>0.09787816563997262</v>
      </c>
      <c r="L29">
        <v>13</v>
      </c>
      <c r="N29">
        <v>30</v>
      </c>
      <c r="O29">
        <v>147</v>
      </c>
      <c r="P29" s="18">
        <f>O29/O2</f>
        <v>0.0980653769179453</v>
      </c>
      <c r="Q29" s="5"/>
      <c r="R29" s="22">
        <f>P29-K29</f>
        <v>0.00018721127797267922</v>
      </c>
      <c r="S29" s="35"/>
      <c r="T29" s="31">
        <f>J29+O29+W29</f>
        <v>360</v>
      </c>
      <c r="U29" s="18">
        <f>T29/T2</f>
        <v>0.09980593290823399</v>
      </c>
      <c r="V29" s="35"/>
      <c r="W29" s="31">
        <f>Y29+AA29+AC29+AE29</f>
        <v>70</v>
      </c>
      <c r="X29" s="18">
        <f>W29/W2</f>
        <v>0.10819165378670788</v>
      </c>
      <c r="Y29">
        <v>10</v>
      </c>
      <c r="Z29" s="18">
        <f>Y29/Y2</f>
        <v>0.06993006993006994</v>
      </c>
      <c r="AA29">
        <v>40</v>
      </c>
      <c r="AB29" s="18">
        <f>AA29/AA2</f>
        <v>0.1702127659574468</v>
      </c>
      <c r="AC29">
        <v>2</v>
      </c>
      <c r="AD29" s="18">
        <f>AC29/AC2</f>
        <v>0.02531645569620253</v>
      </c>
      <c r="AE29">
        <v>18</v>
      </c>
      <c r="AF29" s="18">
        <f>AE29/AE2</f>
        <v>0.09473684210526316</v>
      </c>
      <c r="AG29" s="38"/>
      <c r="AH29">
        <v>4</v>
      </c>
      <c r="AI29" s="18">
        <f>AH29/AH2</f>
        <v>0.036036036036036036</v>
      </c>
      <c r="AJ29">
        <v>24</v>
      </c>
      <c r="AK29" s="18">
        <f>AJ29/AJ2</f>
        <v>0.12698412698412698</v>
      </c>
      <c r="AL29">
        <v>5</v>
      </c>
      <c r="AM29" s="18">
        <f>AL29/AL2</f>
        <v>0.0423728813559322</v>
      </c>
    </row>
    <row r="30" spans="1:39" ht="12.75">
      <c r="A30" s="1" t="s">
        <v>20</v>
      </c>
      <c r="B30">
        <v>0</v>
      </c>
      <c r="C30">
        <v>8</v>
      </c>
      <c r="D30">
        <v>1</v>
      </c>
      <c r="E30">
        <v>1</v>
      </c>
      <c r="F30">
        <v>15</v>
      </c>
      <c r="G30">
        <v>63</v>
      </c>
      <c r="H30">
        <v>87</v>
      </c>
      <c r="I30">
        <v>15</v>
      </c>
      <c r="J30">
        <v>190</v>
      </c>
      <c r="K30" s="18">
        <f>J30/J2</f>
        <v>0.1300479123887748</v>
      </c>
      <c r="L30">
        <v>30</v>
      </c>
      <c r="N30">
        <v>88</v>
      </c>
      <c r="O30">
        <v>213</v>
      </c>
      <c r="P30" s="18">
        <f>O30/O2</f>
        <v>0.14209472981987992</v>
      </c>
      <c r="Q30" s="5"/>
      <c r="R30" s="22">
        <f>P30-K30</f>
        <v>0.012046817431105111</v>
      </c>
      <c r="S30" s="35"/>
      <c r="T30" s="31">
        <f>J30+O30+W30</f>
        <v>487</v>
      </c>
      <c r="U30" s="18">
        <f>T30/T2</f>
        <v>0.13501524812863877</v>
      </c>
      <c r="V30" s="35"/>
      <c r="W30" s="31">
        <f>Y30+AA30+AC30+AE30</f>
        <v>84</v>
      </c>
      <c r="X30" s="18">
        <f>W30/W2</f>
        <v>0.12982998454404945</v>
      </c>
      <c r="Y30">
        <v>21</v>
      </c>
      <c r="Z30" s="18">
        <f>Y30/Y2</f>
        <v>0.14685314685314685</v>
      </c>
      <c r="AA30">
        <v>25</v>
      </c>
      <c r="AB30" s="18">
        <f>AA30/AA2</f>
        <v>0.10638297872340426</v>
      </c>
      <c r="AC30">
        <v>10</v>
      </c>
      <c r="AD30" s="18">
        <f>AC30/AC2</f>
        <v>0.12658227848101267</v>
      </c>
      <c r="AE30">
        <v>28</v>
      </c>
      <c r="AF30" s="18">
        <f>AE30/AE2</f>
        <v>0.14736842105263157</v>
      </c>
      <c r="AG30" s="38"/>
      <c r="AH30">
        <v>10</v>
      </c>
      <c r="AI30" s="18">
        <f>AH30/AH2</f>
        <v>0.09009009009009009</v>
      </c>
      <c r="AJ30">
        <v>43</v>
      </c>
      <c r="AK30" s="18">
        <f>AJ30/AJ2</f>
        <v>0.2275132275132275</v>
      </c>
      <c r="AL30">
        <v>5</v>
      </c>
      <c r="AM30" s="18">
        <f>AL30/AL2</f>
        <v>0.0423728813559322</v>
      </c>
    </row>
    <row r="31" spans="1:39" ht="12.75">
      <c r="A31" s="7" t="s">
        <v>188</v>
      </c>
      <c r="B31" s="8">
        <f aca="true" t="shared" si="6" ref="B31:I31">(B30+B29+B28)/B2</f>
        <v>0.2222222222222222</v>
      </c>
      <c r="C31" s="8">
        <f t="shared" si="6"/>
        <v>0.7391304347826086</v>
      </c>
      <c r="D31" s="8">
        <f t="shared" si="6"/>
        <v>0.2857142857142857</v>
      </c>
      <c r="E31" s="8">
        <f t="shared" si="6"/>
        <v>0.19047619047619047</v>
      </c>
      <c r="F31" s="8">
        <f t="shared" si="6"/>
        <v>0.31683168316831684</v>
      </c>
      <c r="G31" s="8">
        <f t="shared" si="6"/>
        <v>0.3471502590673575</v>
      </c>
      <c r="H31" s="8">
        <f t="shared" si="6"/>
        <v>0.2353870458135861</v>
      </c>
      <c r="I31" s="8">
        <f t="shared" si="6"/>
        <v>0.10852713178294573</v>
      </c>
      <c r="J31" s="8">
        <f>(J30+J29+J28)/J2</f>
        <v>0.26351813826146475</v>
      </c>
      <c r="K31" s="20"/>
      <c r="L31" s="8">
        <f>(L30+L29+L28)/L2</f>
        <v>0.11286089238845144</v>
      </c>
      <c r="M31" s="9"/>
      <c r="N31" s="8">
        <f>(N30+N29+N28)/N2</f>
        <v>0.1259181532004197</v>
      </c>
      <c r="O31" s="8">
        <f>(O30+O29+O28)/O2</f>
        <v>0.2935290193462308</v>
      </c>
      <c r="P31" s="20"/>
      <c r="Q31" s="8">
        <f>O31-J31</f>
        <v>0.030010881084766072</v>
      </c>
      <c r="R31" s="18"/>
      <c r="S31" s="35"/>
      <c r="T31" s="8">
        <f>(T30+T29+T28)/T2</f>
        <v>0.28971444413640146</v>
      </c>
      <c r="U31" s="20"/>
      <c r="V31" s="37"/>
      <c r="W31" s="8">
        <f>(W30+W29+W28)/W2</f>
        <v>0.3400309119010819</v>
      </c>
      <c r="X31" s="20"/>
      <c r="Y31" s="8">
        <f>(Y30+Y29+Y28)/Y2</f>
        <v>0.2937062937062937</v>
      </c>
      <c r="Z31" s="20"/>
      <c r="AA31" s="8">
        <f>(AA30+AA29+AA28)/AA2</f>
        <v>0.4340425531914894</v>
      </c>
      <c r="AB31" s="20"/>
      <c r="AC31" s="8">
        <f>(AC30+AC29+AC28)/AC2</f>
        <v>0.3037974683544304</v>
      </c>
      <c r="AD31" s="20"/>
      <c r="AE31" s="8">
        <f>(AE30+AE29+AE28)/AE2</f>
        <v>0.2736842105263158</v>
      </c>
      <c r="AF31" s="20"/>
      <c r="AG31" s="38"/>
      <c r="AH31" s="8">
        <f>(AH30+AH29+AH28)/AH2</f>
        <v>0.13513513513513514</v>
      </c>
      <c r="AI31" s="20"/>
      <c r="AJ31" s="8">
        <f>(AJ30+AJ29+AJ28)/AJ2</f>
        <v>0.4497354497354497</v>
      </c>
      <c r="AK31" s="20"/>
      <c r="AL31" s="8">
        <f>(AL30+AL29+AL28)/AL2</f>
        <v>0.1016949152542373</v>
      </c>
      <c r="AM31" s="20"/>
    </row>
    <row r="32" spans="1:39" ht="12.75">
      <c r="A32" s="7" t="s">
        <v>148</v>
      </c>
      <c r="B32" s="8">
        <f aca="true" t="shared" si="7" ref="B32:I32">(B33+B34+B37+B38)/B2</f>
        <v>0.3333333333333333</v>
      </c>
      <c r="C32" s="8">
        <f t="shared" si="7"/>
        <v>0.2608695652173913</v>
      </c>
      <c r="D32" s="8">
        <f t="shared" si="7"/>
        <v>0.7142857142857143</v>
      </c>
      <c r="E32" s="8">
        <f t="shared" si="7"/>
        <v>0.8095238095238095</v>
      </c>
      <c r="F32" s="8">
        <f t="shared" si="7"/>
        <v>0.6732673267326733</v>
      </c>
      <c r="G32" s="8">
        <f t="shared" si="7"/>
        <v>0.6476683937823834</v>
      </c>
      <c r="H32" s="8">
        <f t="shared" si="7"/>
        <v>0.7456556082148499</v>
      </c>
      <c r="I32" s="8">
        <f t="shared" si="7"/>
        <v>0.8837209302325582</v>
      </c>
      <c r="J32" s="8">
        <f>(J33+J34+J37+J38)/J2</f>
        <v>0.7221081451060917</v>
      </c>
      <c r="K32" s="20"/>
      <c r="L32" s="8">
        <f>(L33+L34+L37+L38)/L2</f>
        <v>0.8818897637795275</v>
      </c>
      <c r="M32" s="9"/>
      <c r="N32" s="8">
        <f>(N33+N34+N37+N38)/N2</f>
        <v>0.8677859391395593</v>
      </c>
      <c r="O32" s="8">
        <f>(O33+O34+O39+O38+O37)/O2</f>
        <v>0.6964643095396932</v>
      </c>
      <c r="P32" s="20"/>
      <c r="Q32" s="8">
        <f>O32-J32</f>
        <v>-0.025643835566398487</v>
      </c>
      <c r="R32" s="18"/>
      <c r="S32" s="35"/>
      <c r="T32" s="8">
        <f>(T33+T34+T39+T38+T37)/T2</f>
        <v>0.6972553368450236</v>
      </c>
      <c r="U32" s="20"/>
      <c r="V32" s="37"/>
      <c r="W32" s="8">
        <f>(W33+W34+W39+W38+W37)/W2</f>
        <v>0.642967542503864</v>
      </c>
      <c r="X32" s="20"/>
      <c r="Y32" s="8">
        <f>(Y33+Y34+Y39+Y38+Y37)/Y2</f>
        <v>0.6993006993006993</v>
      </c>
      <c r="Z32" s="20"/>
      <c r="AA32" s="8">
        <f>(AA33+AA34+AA39+AA38+AA37)/AA2</f>
        <v>0.5531914893617021</v>
      </c>
      <c r="AB32" s="20"/>
      <c r="AC32" s="8">
        <f>(AC33+AC34+AC39+AC38+AC37)/AC2</f>
        <v>0.6708860759493671</v>
      </c>
      <c r="AD32" s="20"/>
      <c r="AE32" s="8">
        <f>(AE33+AE34+AE39+AE38+AE37)/AE2</f>
        <v>0.7</v>
      </c>
      <c r="AF32" s="20"/>
      <c r="AG32" s="38"/>
      <c r="AH32" s="8">
        <f>(AH33+AH34+AH39+AH38+AH37)/AH2</f>
        <v>0.8558558558558559</v>
      </c>
      <c r="AI32" s="20"/>
      <c r="AJ32" s="8">
        <f>(AJ33+AJ34+AJ39+AJ38+AJ37)/AJ2</f>
        <v>0.5502645502645502</v>
      </c>
      <c r="AK32" s="20"/>
      <c r="AL32" s="8">
        <f>(AL33+AL34+AL39+AL38+AL37)/AL2</f>
        <v>0.8983050847457628</v>
      </c>
      <c r="AM32" s="20"/>
    </row>
    <row r="33" spans="1:39" ht="12.75">
      <c r="A33" s="1" t="s">
        <v>21</v>
      </c>
      <c r="B33">
        <v>1</v>
      </c>
      <c r="C33">
        <v>10</v>
      </c>
      <c r="D33">
        <v>1</v>
      </c>
      <c r="E33">
        <v>4</v>
      </c>
      <c r="F33">
        <v>17</v>
      </c>
      <c r="G33">
        <v>79</v>
      </c>
      <c r="H33">
        <v>122</v>
      </c>
      <c r="I33">
        <v>23</v>
      </c>
      <c r="J33">
        <v>257</v>
      </c>
      <c r="K33" s="18">
        <f>J33/J2</f>
        <v>0.1759069130732375</v>
      </c>
      <c r="L33">
        <v>60</v>
      </c>
      <c r="N33">
        <v>183</v>
      </c>
      <c r="O33">
        <v>218</v>
      </c>
      <c r="P33" s="18">
        <f>O33/O2</f>
        <v>0.14543028685790527</v>
      </c>
      <c r="Q33" s="5"/>
      <c r="R33" s="22">
        <f>P33-K33</f>
        <v>-0.03047662621533223</v>
      </c>
      <c r="S33" s="35"/>
      <c r="T33" s="31">
        <f>J33+O33+W33</f>
        <v>592</v>
      </c>
      <c r="U33" s="18">
        <f>T33/T2</f>
        <v>0.16412531189354035</v>
      </c>
      <c r="V33" s="35"/>
      <c r="W33" s="31">
        <f>Y33+AA33+AC33+AE33</f>
        <v>117</v>
      </c>
      <c r="X33" s="18">
        <f>W33/W2</f>
        <v>0.18083462132921174</v>
      </c>
      <c r="Y33">
        <v>21</v>
      </c>
      <c r="Z33" s="18">
        <f>Y33/Y2</f>
        <v>0.14685314685314685</v>
      </c>
      <c r="AA33">
        <v>47</v>
      </c>
      <c r="AB33" s="18">
        <f>AA33/AA2</f>
        <v>0.2</v>
      </c>
      <c r="AC33">
        <v>10</v>
      </c>
      <c r="AD33" s="18">
        <f>AC33/AC2</f>
        <v>0.12658227848101267</v>
      </c>
      <c r="AE33">
        <v>39</v>
      </c>
      <c r="AF33" s="18">
        <f>AE33/AE2</f>
        <v>0.20526315789473684</v>
      </c>
      <c r="AG33" s="38"/>
      <c r="AH33">
        <v>10</v>
      </c>
      <c r="AI33" s="18">
        <f>AH33/AH2</f>
        <v>0.09009009009009009</v>
      </c>
      <c r="AJ33">
        <v>48</v>
      </c>
      <c r="AK33" s="18">
        <f>AJ33/AJ2</f>
        <v>0.25396825396825395</v>
      </c>
      <c r="AL33">
        <v>12</v>
      </c>
      <c r="AM33" s="18">
        <f>AL33/AL2</f>
        <v>0.1016949152542373</v>
      </c>
    </row>
    <row r="34" spans="1:39" ht="12.75">
      <c r="A34" s="1" t="s">
        <v>22</v>
      </c>
      <c r="B34">
        <v>0</v>
      </c>
      <c r="C34">
        <v>2</v>
      </c>
      <c r="D34">
        <v>3</v>
      </c>
      <c r="E34">
        <v>5</v>
      </c>
      <c r="F34">
        <v>14</v>
      </c>
      <c r="G34">
        <v>46</v>
      </c>
      <c r="H34">
        <v>89</v>
      </c>
      <c r="I34">
        <v>35</v>
      </c>
      <c r="J34">
        <v>194</v>
      </c>
      <c r="K34" s="18">
        <f>J34/J2</f>
        <v>0.1327857631759069</v>
      </c>
      <c r="L34">
        <v>47</v>
      </c>
      <c r="N34">
        <v>155</v>
      </c>
      <c r="O34">
        <v>205</v>
      </c>
      <c r="P34" s="18">
        <f>O34/O2</f>
        <v>0.13675783855903936</v>
      </c>
      <c r="Q34" s="5"/>
      <c r="R34" s="22">
        <f>P34-K34</f>
        <v>0.003972075383132462</v>
      </c>
      <c r="S34" s="35"/>
      <c r="T34" s="31">
        <f>J34+O34+W34</f>
        <v>486</v>
      </c>
      <c r="U34" s="18">
        <f>T34/T2</f>
        <v>0.13473800942611588</v>
      </c>
      <c r="V34" s="35"/>
      <c r="W34" s="31">
        <f>Y34+AA34+AC34+AE34</f>
        <v>87</v>
      </c>
      <c r="X34" s="18">
        <f>W34/W2</f>
        <v>0.13446676970633695</v>
      </c>
      <c r="Y34">
        <v>28</v>
      </c>
      <c r="Z34" s="18">
        <f>Y34/Y2</f>
        <v>0.1958041958041958</v>
      </c>
      <c r="AA34">
        <v>27</v>
      </c>
      <c r="AB34" s="18">
        <f>AA34/AA2</f>
        <v>0.1148936170212766</v>
      </c>
      <c r="AC34">
        <v>10</v>
      </c>
      <c r="AD34" s="18">
        <f>AC34/AC2</f>
        <v>0.12658227848101267</v>
      </c>
      <c r="AE34">
        <v>22</v>
      </c>
      <c r="AF34" s="18">
        <f>AE34/AE2</f>
        <v>0.11578947368421053</v>
      </c>
      <c r="AG34" s="38"/>
      <c r="AH34">
        <v>24</v>
      </c>
      <c r="AI34" s="18">
        <f>AH34/AH2</f>
        <v>0.21621621621621623</v>
      </c>
      <c r="AJ34">
        <v>28</v>
      </c>
      <c r="AK34" s="18">
        <f>AJ34/AJ2</f>
        <v>0.14814814814814814</v>
      </c>
      <c r="AL34">
        <v>13</v>
      </c>
      <c r="AM34" s="18">
        <f>AL34/AL2</f>
        <v>0.11016949152542373</v>
      </c>
    </row>
    <row r="35" spans="1:39" ht="12.75">
      <c r="A35" s="7" t="s">
        <v>187</v>
      </c>
      <c r="B35" s="8">
        <f aca="true" t="shared" si="8" ref="B35:I35">(B34+B33+B30+B29+B28)/B2</f>
        <v>0.3333333333333333</v>
      </c>
      <c r="C35" s="8">
        <f t="shared" si="8"/>
        <v>1</v>
      </c>
      <c r="D35" s="8">
        <f t="shared" si="8"/>
        <v>0.8571428571428571</v>
      </c>
      <c r="E35" s="8">
        <f t="shared" si="8"/>
        <v>0.6190476190476191</v>
      </c>
      <c r="F35" s="8">
        <f t="shared" si="8"/>
        <v>0.6237623762376238</v>
      </c>
      <c r="G35" s="8">
        <f t="shared" si="8"/>
        <v>0.6709844559585493</v>
      </c>
      <c r="H35" s="8">
        <f t="shared" si="8"/>
        <v>0.5687203791469194</v>
      </c>
      <c r="I35" s="8">
        <f t="shared" si="8"/>
        <v>0.3333333333333333</v>
      </c>
      <c r="J35" s="8">
        <f>(J34+J33+J30+J29+J28)/J2</f>
        <v>0.5722108145106092</v>
      </c>
      <c r="K35" s="20"/>
      <c r="L35" s="8">
        <f>(L34+L33+L30+L29+L28)/L2</f>
        <v>0.3937007874015748</v>
      </c>
      <c r="M35" s="9"/>
      <c r="N35" s="8">
        <f>(N34+N33+N30+N29+N28)/N2</f>
        <v>0.4805876180482686</v>
      </c>
      <c r="O35" s="8">
        <f>(O34+O33+O30+O29+O28)/O2</f>
        <v>0.5757171447631755</v>
      </c>
      <c r="P35" s="20"/>
      <c r="Q35" s="8">
        <f>O35-J35</f>
        <v>0.003506330252566303</v>
      </c>
      <c r="R35" s="18"/>
      <c r="S35" s="35"/>
      <c r="T35" s="8">
        <f>(T34+T33+T30+T29+T28)/T2</f>
        <v>0.5885777654560577</v>
      </c>
      <c r="U35" s="20"/>
      <c r="V35" s="37"/>
      <c r="W35" s="8">
        <f>(W34+W33+W30+W29+W28)/W2</f>
        <v>0.6553323029366306</v>
      </c>
      <c r="X35" s="20"/>
      <c r="Y35" s="8">
        <f>(Y34+Y33+Y30+Y29+Y28)/Y2</f>
        <v>0.6363636363636364</v>
      </c>
      <c r="Z35" s="20"/>
      <c r="AA35" s="8">
        <f>(AA34+AA33+AA30+AA29+AA28)/AA2</f>
        <v>0.7489361702127659</v>
      </c>
      <c r="AB35" s="20"/>
      <c r="AC35" s="8">
        <f>(AC34+AC33+AC30+AC29+AC28)/AC2</f>
        <v>0.5569620253164557</v>
      </c>
      <c r="AD35" s="20"/>
      <c r="AE35" s="8">
        <f>(AE34+AE33+AE30+AE29+AE28)/AE2</f>
        <v>0.5947368421052631</v>
      </c>
      <c r="AF35" s="20"/>
      <c r="AG35" s="38"/>
      <c r="AH35" s="8">
        <f>(AH34+AH33+AH30+AH29+AH28)/AH2</f>
        <v>0.44144144144144143</v>
      </c>
      <c r="AI35" s="20"/>
      <c r="AJ35" s="8">
        <f>(AJ34+AJ33+AJ30+AJ29+AJ28)/AJ2</f>
        <v>0.8518518518518519</v>
      </c>
      <c r="AK35" s="20"/>
      <c r="AL35" s="8">
        <f>(AL34+AL33+AL30+AL29+AL28)/AL2</f>
        <v>0.3135593220338983</v>
      </c>
      <c r="AM35" s="20"/>
    </row>
    <row r="36" spans="1:39" ht="12.75">
      <c r="A36" s="7" t="s">
        <v>146</v>
      </c>
      <c r="B36" s="8">
        <f aca="true" t="shared" si="9" ref="B36:I36">(B37+B38)/B2</f>
        <v>0.2222222222222222</v>
      </c>
      <c r="C36" s="8">
        <f t="shared" si="9"/>
        <v>0</v>
      </c>
      <c r="D36" s="8">
        <f t="shared" si="9"/>
        <v>0.14285714285714285</v>
      </c>
      <c r="E36" s="8">
        <f t="shared" si="9"/>
        <v>0.38095238095238093</v>
      </c>
      <c r="F36" s="8">
        <f t="shared" si="9"/>
        <v>0.36633663366336633</v>
      </c>
      <c r="G36" s="8">
        <f t="shared" si="9"/>
        <v>0.3238341968911917</v>
      </c>
      <c r="H36" s="8">
        <f t="shared" si="9"/>
        <v>0.41232227488151657</v>
      </c>
      <c r="I36" s="8">
        <f t="shared" si="9"/>
        <v>0.6589147286821705</v>
      </c>
      <c r="J36" s="8">
        <f>(J37+J38)/J2</f>
        <v>0.4134154688569473</v>
      </c>
      <c r="K36" s="20"/>
      <c r="L36" s="8">
        <f>(L37+L38)/L2</f>
        <v>0.6010498687664042</v>
      </c>
      <c r="M36" s="9"/>
      <c r="N36" s="8">
        <f>(N37+N38)/N2</f>
        <v>0.5131164742917104</v>
      </c>
      <c r="O36" s="8">
        <f>(O37+O38)/O2</f>
        <v>0.3535690460306871</v>
      </c>
      <c r="P36" s="20"/>
      <c r="Q36" s="8">
        <f>O36-J36</f>
        <v>-0.05984642282626018</v>
      </c>
      <c r="R36" s="18"/>
      <c r="S36" s="35"/>
      <c r="T36" s="8">
        <f>(T37+T38)/T2</f>
        <v>0.3617965067923482</v>
      </c>
      <c r="U36" s="20"/>
      <c r="V36" s="37"/>
      <c r="W36" s="8">
        <f>(W37+W38)/W2</f>
        <v>0.2642967542503864</v>
      </c>
      <c r="X36" s="20"/>
      <c r="Y36" s="8">
        <f>(Y37+Y38)/Y2</f>
        <v>0.27972027972027974</v>
      </c>
      <c r="Z36" s="20"/>
      <c r="AA36" s="8">
        <f>(AA37+AA38)/AA2</f>
        <v>0.22127659574468084</v>
      </c>
      <c r="AB36" s="20"/>
      <c r="AC36" s="8">
        <f>(AC37+AC38)/AC2</f>
        <v>0.2911392405063291</v>
      </c>
      <c r="AD36" s="20"/>
      <c r="AE36" s="8">
        <f>(AE37+AE38)/AE2</f>
        <v>0.29473684210526313</v>
      </c>
      <c r="AF36" s="20"/>
      <c r="AG36" s="38"/>
      <c r="AH36" s="8">
        <f>(AH37+AH38)/AH2</f>
        <v>0.4144144144144144</v>
      </c>
      <c r="AI36" s="20"/>
      <c r="AJ36" s="8">
        <f>(AJ37+AJ38)/AJ2</f>
        <v>0.14814814814814814</v>
      </c>
      <c r="AK36" s="20"/>
      <c r="AL36" s="8">
        <f>(AL37+AL38)/AL2</f>
        <v>0.5254237288135594</v>
      </c>
      <c r="AM36" s="20"/>
    </row>
    <row r="37" spans="1:39" ht="12.75">
      <c r="A37" s="1" t="s">
        <v>23</v>
      </c>
      <c r="B37">
        <v>2</v>
      </c>
      <c r="C37">
        <v>0</v>
      </c>
      <c r="D37">
        <v>1</v>
      </c>
      <c r="E37">
        <v>7</v>
      </c>
      <c r="F37">
        <v>26</v>
      </c>
      <c r="G37">
        <v>64</v>
      </c>
      <c r="H37">
        <v>128</v>
      </c>
      <c r="I37">
        <v>70</v>
      </c>
      <c r="J37">
        <v>298</v>
      </c>
      <c r="K37" s="18">
        <f>J37/J2</f>
        <v>0.20396988364134155</v>
      </c>
      <c r="L37">
        <v>106</v>
      </c>
      <c r="N37">
        <v>235</v>
      </c>
      <c r="O37">
        <v>356</v>
      </c>
      <c r="P37" s="18">
        <f>O37/O2</f>
        <v>0.23749166110740494</v>
      </c>
      <c r="Q37" s="5"/>
      <c r="R37" s="22">
        <f>P37-K37</f>
        <v>0.033521777466063385</v>
      </c>
      <c r="S37" s="35"/>
      <c r="T37" s="31">
        <f>J37+O37+W37</f>
        <v>762</v>
      </c>
      <c r="U37" s="18">
        <f>T37/T2</f>
        <v>0.2112558913224286</v>
      </c>
      <c r="V37" s="35"/>
      <c r="W37" s="31">
        <f>Y37+AA37+AC37+AE37</f>
        <v>108</v>
      </c>
      <c r="X37" s="18">
        <f>W37/W2</f>
        <v>0.16692426584234932</v>
      </c>
      <c r="Y37">
        <v>27</v>
      </c>
      <c r="Z37" s="18">
        <f>Y37/Y2</f>
        <v>0.1888111888111888</v>
      </c>
      <c r="AA37">
        <v>39</v>
      </c>
      <c r="AB37" s="18">
        <f>AA37/AA2</f>
        <v>0.16595744680851063</v>
      </c>
      <c r="AC37">
        <v>11</v>
      </c>
      <c r="AD37" s="18">
        <f>AC37/AC2</f>
        <v>0.13924050632911392</v>
      </c>
      <c r="AE37">
        <v>31</v>
      </c>
      <c r="AF37" s="18">
        <f>AE37/AE2</f>
        <v>0.1631578947368421</v>
      </c>
      <c r="AG37" s="38"/>
      <c r="AH37">
        <v>35</v>
      </c>
      <c r="AI37" s="18">
        <f>AH37/AH2</f>
        <v>0.3153153153153153</v>
      </c>
      <c r="AJ37">
        <v>23</v>
      </c>
      <c r="AK37" s="18">
        <f>AJ37/AJ2</f>
        <v>0.12169312169312169</v>
      </c>
      <c r="AL37">
        <v>30</v>
      </c>
      <c r="AM37" s="18">
        <f>AL37/AL2</f>
        <v>0.2542372881355932</v>
      </c>
    </row>
    <row r="38" spans="1:39" ht="12.75">
      <c r="A38" s="1" t="s">
        <v>24</v>
      </c>
      <c r="B38">
        <v>0</v>
      </c>
      <c r="C38">
        <v>0</v>
      </c>
      <c r="D38">
        <v>0</v>
      </c>
      <c r="E38">
        <v>1</v>
      </c>
      <c r="F38">
        <v>11</v>
      </c>
      <c r="G38">
        <v>61</v>
      </c>
      <c r="H38">
        <v>133</v>
      </c>
      <c r="I38">
        <v>100</v>
      </c>
      <c r="J38">
        <v>306</v>
      </c>
      <c r="K38" s="18">
        <f>J38/J2</f>
        <v>0.20944558521560575</v>
      </c>
      <c r="L38">
        <v>123</v>
      </c>
      <c r="N38">
        <v>254</v>
      </c>
      <c r="O38">
        <v>174</v>
      </c>
      <c r="P38" s="18">
        <f>O38/O2</f>
        <v>0.11607738492328219</v>
      </c>
      <c r="Q38" s="5"/>
      <c r="R38" s="22">
        <f>(P38+P39)-K38</f>
        <v>-0.032661062200262186</v>
      </c>
      <c r="S38" s="35"/>
      <c r="T38" s="31">
        <f>J38+O38+W38</f>
        <v>543</v>
      </c>
      <c r="U38" s="18">
        <f>T38/T2</f>
        <v>0.1505406154699196</v>
      </c>
      <c r="V38" s="35"/>
      <c r="W38" s="31">
        <f>Y38+AA38+AC38+AE38</f>
        <v>63</v>
      </c>
      <c r="X38" s="18">
        <f>W38/W2</f>
        <v>0.0973724884080371</v>
      </c>
      <c r="Y38">
        <v>13</v>
      </c>
      <c r="Z38" s="18">
        <f>Y38/Y2</f>
        <v>0.09090909090909091</v>
      </c>
      <c r="AA38">
        <v>13</v>
      </c>
      <c r="AB38" s="18">
        <f>AA38/AA2</f>
        <v>0.05531914893617021</v>
      </c>
      <c r="AC38">
        <v>12</v>
      </c>
      <c r="AD38" s="18">
        <f>AC38/AC2</f>
        <v>0.1518987341772152</v>
      </c>
      <c r="AE38">
        <v>25</v>
      </c>
      <c r="AF38" s="18">
        <f>AE38/AE2</f>
        <v>0.13157894736842105</v>
      </c>
      <c r="AG38" s="38"/>
      <c r="AH38">
        <v>11</v>
      </c>
      <c r="AI38" s="18">
        <f>AH38/AH2</f>
        <v>0.0990990990990991</v>
      </c>
      <c r="AJ38">
        <v>5</v>
      </c>
      <c r="AK38" s="18">
        <f>AJ38/AJ2</f>
        <v>0.026455026455026454</v>
      </c>
      <c r="AL38">
        <v>32</v>
      </c>
      <c r="AM38" s="18">
        <f>AL38/AL2</f>
        <v>0.2711864406779661</v>
      </c>
    </row>
    <row r="39" spans="1:39" ht="12.75">
      <c r="A39" s="1" t="s">
        <v>156</v>
      </c>
      <c r="O39">
        <v>91</v>
      </c>
      <c r="P39" s="18">
        <f>O39/O2</f>
        <v>0.06070713809206137</v>
      </c>
      <c r="Q39" s="5"/>
      <c r="R39" s="22"/>
      <c r="S39" s="35"/>
      <c r="T39" s="31">
        <f>J39+O39+W39</f>
        <v>132</v>
      </c>
      <c r="U39" s="18">
        <f>T39/T2</f>
        <v>0.03659550873301913</v>
      </c>
      <c r="V39" s="35"/>
      <c r="W39" s="31">
        <f>Y39+AA39+AC39+AE39</f>
        <v>41</v>
      </c>
      <c r="X39" s="18">
        <f>W39/W2</f>
        <v>0.0633693972179289</v>
      </c>
      <c r="Y39">
        <v>11</v>
      </c>
      <c r="Z39" s="18">
        <f>Y39/Y2</f>
        <v>0.07692307692307693</v>
      </c>
      <c r="AA39">
        <v>4</v>
      </c>
      <c r="AB39" s="18">
        <f>AA39/AA2</f>
        <v>0.01702127659574468</v>
      </c>
      <c r="AC39">
        <v>10</v>
      </c>
      <c r="AD39" s="18">
        <f>AC39/AC2</f>
        <v>0.12658227848101267</v>
      </c>
      <c r="AE39">
        <v>16</v>
      </c>
      <c r="AF39" s="18">
        <f>AE39/AE2</f>
        <v>0.08421052631578947</v>
      </c>
      <c r="AG39" s="38"/>
      <c r="AH39">
        <v>15</v>
      </c>
      <c r="AI39" s="18">
        <f>AH39/AH2</f>
        <v>0.13513513513513514</v>
      </c>
      <c r="AK39" s="18"/>
      <c r="AL39">
        <v>19</v>
      </c>
      <c r="AM39" s="18">
        <f>AL39/AL2</f>
        <v>0.16101694915254236</v>
      </c>
    </row>
    <row r="40" spans="1:39" ht="12.75">
      <c r="A40" s="1"/>
      <c r="Q40" s="5"/>
      <c r="R40" s="22"/>
      <c r="S40" s="35"/>
      <c r="V40" s="37"/>
      <c r="W40" s="28"/>
      <c r="X40" s="17"/>
      <c r="AB40" s="17"/>
      <c r="AF40" s="17"/>
      <c r="AG40" s="38"/>
      <c r="AI40" s="17"/>
      <c r="AK40" s="17"/>
      <c r="AM40" s="17"/>
    </row>
    <row r="41" spans="1:39" ht="12.75">
      <c r="A41" s="1" t="s">
        <v>25</v>
      </c>
      <c r="B41">
        <v>4</v>
      </c>
      <c r="C41">
        <v>19</v>
      </c>
      <c r="D41">
        <v>1</v>
      </c>
      <c r="E41">
        <v>2</v>
      </c>
      <c r="F41">
        <v>3</v>
      </c>
      <c r="G41">
        <v>39</v>
      </c>
      <c r="H41">
        <v>111</v>
      </c>
      <c r="I41">
        <v>52</v>
      </c>
      <c r="J41">
        <v>231</v>
      </c>
      <c r="K41" s="18">
        <f>J41/J2</f>
        <v>0.15811088295687886</v>
      </c>
      <c r="L41">
        <v>42</v>
      </c>
      <c r="N41">
        <v>147</v>
      </c>
      <c r="O41">
        <v>248</v>
      </c>
      <c r="P41" s="18">
        <f>O41/O2</f>
        <v>0.16544362908605736</v>
      </c>
      <c r="Q41" s="5"/>
      <c r="R41" s="22">
        <f>P41-K41</f>
        <v>0.007332746129178502</v>
      </c>
      <c r="S41" s="35"/>
      <c r="T41" s="31">
        <f>J41+O41+W41</f>
        <v>617</v>
      </c>
      <c r="U41" s="18">
        <f>T41/T2</f>
        <v>0.17105627945661214</v>
      </c>
      <c r="V41" s="35"/>
      <c r="W41" s="31">
        <f>Y41+AA41+AC41+AE41</f>
        <v>138</v>
      </c>
      <c r="X41" s="18">
        <f>W41/W2</f>
        <v>0.2132921174652241</v>
      </c>
      <c r="Y41">
        <v>20</v>
      </c>
      <c r="Z41" s="18">
        <f>Y41/Y2</f>
        <v>0.13986013986013987</v>
      </c>
      <c r="AA41">
        <v>65</v>
      </c>
      <c r="AB41" s="18">
        <f>AA41/AA2</f>
        <v>0.2765957446808511</v>
      </c>
      <c r="AC41">
        <v>18</v>
      </c>
      <c r="AD41" s="18">
        <f>AC41/AC2</f>
        <v>0.22784810126582278</v>
      </c>
      <c r="AE41">
        <v>35</v>
      </c>
      <c r="AF41" s="18">
        <f>AE41/AE2</f>
        <v>0.18421052631578946</v>
      </c>
      <c r="AG41" s="38"/>
      <c r="AH41">
        <v>15</v>
      </c>
      <c r="AI41" s="18">
        <f>AH41/AH2</f>
        <v>0.13513513513513514</v>
      </c>
      <c r="AJ41">
        <v>1</v>
      </c>
      <c r="AK41" s="18">
        <f>AJ41/AJ2</f>
        <v>0.005291005291005291</v>
      </c>
      <c r="AL41">
        <v>35</v>
      </c>
      <c r="AM41" s="18">
        <f>AL41/AL2</f>
        <v>0.2966101694915254</v>
      </c>
    </row>
    <row r="42" spans="1:39" ht="12.75">
      <c r="A42" s="7" t="s">
        <v>140</v>
      </c>
      <c r="B42" s="8">
        <f aca="true" t="shared" si="10" ref="B42:I42">B41/B2</f>
        <v>0.4444444444444444</v>
      </c>
      <c r="C42" s="8">
        <f t="shared" si="10"/>
        <v>0.41304347826086957</v>
      </c>
      <c r="D42" s="8">
        <f t="shared" si="10"/>
        <v>0.14285714285714285</v>
      </c>
      <c r="E42" s="8">
        <f t="shared" si="10"/>
        <v>0.09523809523809523</v>
      </c>
      <c r="F42" s="8">
        <f t="shared" si="10"/>
        <v>0.0297029702970297</v>
      </c>
      <c r="G42" s="8">
        <f t="shared" si="10"/>
        <v>0.10103626943005181</v>
      </c>
      <c r="H42" s="8">
        <f t="shared" si="10"/>
        <v>0.17535545023696683</v>
      </c>
      <c r="I42" s="8">
        <f t="shared" si="10"/>
        <v>0.20155038759689922</v>
      </c>
      <c r="J42" s="8">
        <f>J41/J2</f>
        <v>0.15811088295687886</v>
      </c>
      <c r="K42" s="20"/>
      <c r="L42" s="8">
        <f>L41/L2</f>
        <v>0.11023622047244094</v>
      </c>
      <c r="M42" s="9"/>
      <c r="N42" s="8">
        <f>N41/N2</f>
        <v>0.15424973767051417</v>
      </c>
      <c r="O42" s="8">
        <f>O41/O2</f>
        <v>0.16544362908605736</v>
      </c>
      <c r="P42" s="20"/>
      <c r="Q42" s="8">
        <f>O42-J42</f>
        <v>0.007332746129178502</v>
      </c>
      <c r="R42" s="18"/>
      <c r="S42" s="35"/>
      <c r="T42" s="8">
        <f>T41/T2</f>
        <v>0.17105627945661214</v>
      </c>
      <c r="U42" s="20"/>
      <c r="V42" s="37"/>
      <c r="W42" s="8">
        <f>W41/W2</f>
        <v>0.2132921174652241</v>
      </c>
      <c r="X42" s="20"/>
      <c r="Y42" s="8">
        <f>Y41/Y2</f>
        <v>0.13986013986013987</v>
      </c>
      <c r="Z42" s="20"/>
      <c r="AA42" s="8">
        <f>AA41/AA2</f>
        <v>0.2765957446808511</v>
      </c>
      <c r="AB42" s="20"/>
      <c r="AC42" s="8">
        <f>AC41/AC2</f>
        <v>0.22784810126582278</v>
      </c>
      <c r="AD42" s="20"/>
      <c r="AE42" s="8">
        <f>AE41/AE2</f>
        <v>0.18421052631578946</v>
      </c>
      <c r="AF42" s="20"/>
      <c r="AG42" s="38"/>
      <c r="AH42" s="8">
        <f>AH41/AH2</f>
        <v>0.13513513513513514</v>
      </c>
      <c r="AI42" s="20"/>
      <c r="AJ42" s="8">
        <f>AJ41/AJ2</f>
        <v>0.005291005291005291</v>
      </c>
      <c r="AK42" s="20"/>
      <c r="AL42" s="8">
        <f>AL41/AL2</f>
        <v>0.2966101694915254</v>
      </c>
      <c r="AM42" s="20"/>
    </row>
    <row r="43" spans="1:39" ht="12.75">
      <c r="A43" s="1" t="s">
        <v>26</v>
      </c>
      <c r="B43">
        <v>0</v>
      </c>
      <c r="C43">
        <v>12</v>
      </c>
      <c r="D43">
        <v>2</v>
      </c>
      <c r="E43">
        <v>1</v>
      </c>
      <c r="F43">
        <v>6</v>
      </c>
      <c r="G43">
        <v>10</v>
      </c>
      <c r="H43">
        <v>36</v>
      </c>
      <c r="I43">
        <v>14</v>
      </c>
      <c r="J43">
        <v>81</v>
      </c>
      <c r="K43" s="18">
        <f>J43/J2</f>
        <v>0.055441478439425054</v>
      </c>
      <c r="L43">
        <v>18</v>
      </c>
      <c r="N43">
        <v>40</v>
      </c>
      <c r="O43">
        <v>82</v>
      </c>
      <c r="P43" s="18">
        <f>O43/O2</f>
        <v>0.05470313542361575</v>
      </c>
      <c r="Q43" s="5"/>
      <c r="R43" s="22">
        <f>P43-K43</f>
        <v>-0.0007383430158093077</v>
      </c>
      <c r="S43" s="35"/>
      <c r="T43" s="31">
        <f>J43+O43+W43</f>
        <v>184</v>
      </c>
      <c r="U43" s="18">
        <f>T43/T2</f>
        <v>0.05101192126420848</v>
      </c>
      <c r="V43" s="35"/>
      <c r="W43" s="31">
        <f>Y43+AA43+AC43+AE43</f>
        <v>21</v>
      </c>
      <c r="X43" s="18">
        <f>W43/W2</f>
        <v>0.03245749613601236</v>
      </c>
      <c r="Y43">
        <v>7</v>
      </c>
      <c r="Z43" s="18">
        <f>Y43/Y2</f>
        <v>0.04895104895104895</v>
      </c>
      <c r="AA43">
        <v>7</v>
      </c>
      <c r="AB43" s="18">
        <f>AA43/AA2</f>
        <v>0.029787234042553193</v>
      </c>
      <c r="AC43">
        <v>3</v>
      </c>
      <c r="AD43" s="18">
        <f>AC43/AC2</f>
        <v>0.0379746835443038</v>
      </c>
      <c r="AE43">
        <v>4</v>
      </c>
      <c r="AF43" s="18">
        <f>AE43/AE2</f>
        <v>0.021052631578947368</v>
      </c>
      <c r="AG43" s="38"/>
      <c r="AH43">
        <v>4</v>
      </c>
      <c r="AI43" s="18">
        <f>AH43/AH2</f>
        <v>0.036036036036036036</v>
      </c>
      <c r="AJ43">
        <v>9</v>
      </c>
      <c r="AK43" s="18">
        <f>AJ43/AJ2</f>
        <v>0.047619047619047616</v>
      </c>
      <c r="AL43">
        <v>2</v>
      </c>
      <c r="AM43" s="18">
        <f>AL43/AL2</f>
        <v>0.01694915254237288</v>
      </c>
    </row>
    <row r="44" spans="1:39" ht="12.75">
      <c r="A44" s="1" t="s">
        <v>27</v>
      </c>
      <c r="B44">
        <v>2</v>
      </c>
      <c r="C44">
        <v>4</v>
      </c>
      <c r="D44">
        <v>1</v>
      </c>
      <c r="E44">
        <v>6</v>
      </c>
      <c r="F44">
        <v>15</v>
      </c>
      <c r="G44">
        <v>49</v>
      </c>
      <c r="H44">
        <v>127</v>
      </c>
      <c r="I44">
        <v>75</v>
      </c>
      <c r="J44">
        <v>279</v>
      </c>
      <c r="K44" s="18">
        <f>J44/J2</f>
        <v>0.19096509240246407</v>
      </c>
      <c r="L44">
        <v>70</v>
      </c>
      <c r="N44">
        <v>193</v>
      </c>
      <c r="O44">
        <v>296</v>
      </c>
      <c r="P44" s="18">
        <f>O44/O2</f>
        <v>0.19746497665110074</v>
      </c>
      <c r="Q44" s="5"/>
      <c r="R44" s="22">
        <f>P44-K44</f>
        <v>0.006499884248636678</v>
      </c>
      <c r="S44" s="35"/>
      <c r="T44" s="31">
        <f>J44+O44+W44</f>
        <v>693</v>
      </c>
      <c r="U44" s="18">
        <f>T44/T2</f>
        <v>0.19212642084835044</v>
      </c>
      <c r="V44" s="35"/>
      <c r="W44" s="31">
        <f>Y44+AA44+AC44+AE44</f>
        <v>118</v>
      </c>
      <c r="X44" s="18">
        <f>W44/W2</f>
        <v>0.18238021638330756</v>
      </c>
      <c r="Y44">
        <v>31</v>
      </c>
      <c r="Z44" s="18">
        <f>Y44/Y2</f>
        <v>0.21678321678321677</v>
      </c>
      <c r="AA44">
        <v>33</v>
      </c>
      <c r="AB44" s="18">
        <f>AA44/AA2</f>
        <v>0.14042553191489363</v>
      </c>
      <c r="AC44">
        <v>16</v>
      </c>
      <c r="AD44" s="18">
        <f>AC44/AC2</f>
        <v>0.20253164556962025</v>
      </c>
      <c r="AE44">
        <v>38</v>
      </c>
      <c r="AF44" s="18">
        <f>AE44/AE2</f>
        <v>0.2</v>
      </c>
      <c r="AG44" s="38"/>
      <c r="AH44">
        <v>14</v>
      </c>
      <c r="AI44" s="18">
        <f>AH44/AH2</f>
        <v>0.12612612612612611</v>
      </c>
      <c r="AJ44">
        <v>23</v>
      </c>
      <c r="AK44" s="18">
        <f>AJ44/AJ2</f>
        <v>0.12169312169312169</v>
      </c>
      <c r="AL44">
        <v>32</v>
      </c>
      <c r="AM44" s="18">
        <f>AL44/AL2</f>
        <v>0.2711864406779661</v>
      </c>
    </row>
    <row r="45" spans="1:39" ht="12.75">
      <c r="A45" s="7" t="s">
        <v>136</v>
      </c>
      <c r="B45" s="8">
        <f aca="true" t="shared" si="11" ref="B45:I45">(B44+B46+B48+B50)/B2</f>
        <v>0.5555555555555556</v>
      </c>
      <c r="C45" s="8">
        <f t="shared" si="11"/>
        <v>0.32608695652173914</v>
      </c>
      <c r="D45" s="8">
        <f t="shared" si="11"/>
        <v>0.5714285714285714</v>
      </c>
      <c r="E45" s="8">
        <f t="shared" si="11"/>
        <v>0.8571428571428571</v>
      </c>
      <c r="F45" s="8">
        <f t="shared" si="11"/>
        <v>0.9108910891089109</v>
      </c>
      <c r="G45" s="8">
        <f t="shared" si="11"/>
        <v>0.8730569948186528</v>
      </c>
      <c r="H45" s="8">
        <f t="shared" si="11"/>
        <v>0.7677725118483413</v>
      </c>
      <c r="I45" s="8">
        <f t="shared" si="11"/>
        <v>0.7441860465116279</v>
      </c>
      <c r="J45" s="8">
        <f>(J44+J46+J48+J50)/J2</f>
        <v>0.7864476386036962</v>
      </c>
      <c r="K45" s="20"/>
      <c r="L45" s="8">
        <f>(L44+L46+L50+L55)/L2</f>
        <v>0.6430446194225722</v>
      </c>
      <c r="M45" s="9"/>
      <c r="N45" s="8">
        <f>(N44+N46+N55+N58)/N2</f>
        <v>0.7166841552990556</v>
      </c>
      <c r="O45" s="8">
        <f>(O44+O46+O48+O50+O52)/O2</f>
        <v>0.7798532354903269</v>
      </c>
      <c r="P45" s="20"/>
      <c r="Q45" s="8">
        <f>O45-J45</f>
        <v>-0.006594403113369229</v>
      </c>
      <c r="R45" s="18"/>
      <c r="S45" s="35"/>
      <c r="T45" s="8">
        <f>(T44+T46+T48+T50+T52)/T2</f>
        <v>0.7779317992791793</v>
      </c>
      <c r="U45" s="20"/>
      <c r="V45" s="37"/>
      <c r="W45" s="8">
        <f>(W44+W46+W48+W50+W52)/W2</f>
        <v>0.7542503863987635</v>
      </c>
      <c r="X45" s="20"/>
      <c r="Y45" s="8">
        <f>(Y44+Y46+Y48+Y50+Y52)/Y2</f>
        <v>0.8111888111888111</v>
      </c>
      <c r="Z45" s="20"/>
      <c r="AA45" s="8">
        <f>(AA44+AA46+AA48+AA50+AA52)/AA2</f>
        <v>0.6936170212765957</v>
      </c>
      <c r="AB45" s="20"/>
      <c r="AC45" s="8">
        <f>(AC44+AC46+AC48+AC50+AC52)/AC2</f>
        <v>0.7341772151898734</v>
      </c>
      <c r="AD45" s="20"/>
      <c r="AE45" s="8">
        <f>(AE44+AE46+AE48+AE50+AE52)/AE2</f>
        <v>0.7947368421052632</v>
      </c>
      <c r="AF45" s="20"/>
      <c r="AG45" s="38"/>
      <c r="AH45" s="8">
        <f>(AH44+AH46+AH48+AH50+AH52)/AH2</f>
        <v>0.8288288288288288</v>
      </c>
      <c r="AI45" s="20"/>
      <c r="AJ45" s="8">
        <f>(AJ44+AJ46+AJ48+AJ50+AJ52)/AJ2</f>
        <v>0.9470899470899471</v>
      </c>
      <c r="AK45" s="20"/>
      <c r="AL45" s="8">
        <f>(AL44+AL46+AL48+AL50+AL52)/AL2</f>
        <v>0.6864406779661016</v>
      </c>
      <c r="AM45" s="20"/>
    </row>
    <row r="46" spans="1:39" ht="12.75">
      <c r="A46" s="1" t="s">
        <v>28</v>
      </c>
      <c r="B46">
        <v>1</v>
      </c>
      <c r="C46">
        <v>5</v>
      </c>
      <c r="D46">
        <v>1</v>
      </c>
      <c r="E46">
        <v>7</v>
      </c>
      <c r="F46">
        <v>29</v>
      </c>
      <c r="G46">
        <v>99</v>
      </c>
      <c r="H46">
        <v>173</v>
      </c>
      <c r="I46">
        <v>66</v>
      </c>
      <c r="J46">
        <v>381</v>
      </c>
      <c r="K46" s="18">
        <f>J46/J2</f>
        <v>0.26078028747433263</v>
      </c>
      <c r="L46">
        <v>98</v>
      </c>
      <c r="N46">
        <v>244</v>
      </c>
      <c r="O46">
        <v>308</v>
      </c>
      <c r="P46" s="18">
        <f>O46/O2</f>
        <v>0.2054703135423616</v>
      </c>
      <c r="Q46" s="5"/>
      <c r="R46" s="22">
        <f>P46-K46</f>
        <v>-0.05530997393197104</v>
      </c>
      <c r="S46" s="35"/>
      <c r="T46" s="31">
        <f>J46+O46+W46</f>
        <v>853</v>
      </c>
      <c r="U46" s="18">
        <f>T46/T2</f>
        <v>0.23648461325200998</v>
      </c>
      <c r="V46" s="35"/>
      <c r="W46" s="31">
        <f>Y46+AA46+AC46+AE46</f>
        <v>164</v>
      </c>
      <c r="X46" s="18">
        <f>W46/W2</f>
        <v>0.2534775888717156</v>
      </c>
      <c r="Y46">
        <v>21</v>
      </c>
      <c r="Z46" s="18">
        <f>Y46/Y2</f>
        <v>0.14685314685314685</v>
      </c>
      <c r="AA46">
        <v>59</v>
      </c>
      <c r="AB46" s="18">
        <f>AA46/AA2</f>
        <v>0.251063829787234</v>
      </c>
      <c r="AC46">
        <v>21</v>
      </c>
      <c r="AD46" s="18">
        <f>AC46/AC2</f>
        <v>0.26582278481012656</v>
      </c>
      <c r="AE46">
        <v>63</v>
      </c>
      <c r="AF46" s="18">
        <f>AE46/AE2</f>
        <v>0.33157894736842103</v>
      </c>
      <c r="AG46" s="38"/>
      <c r="AH46">
        <v>25</v>
      </c>
      <c r="AI46" s="18">
        <f>AH46/AH2</f>
        <v>0.22522522522522523</v>
      </c>
      <c r="AJ46">
        <v>36</v>
      </c>
      <c r="AK46" s="18">
        <f>AJ46/AJ2</f>
        <v>0.19047619047619047</v>
      </c>
      <c r="AL46">
        <v>30</v>
      </c>
      <c r="AM46" s="18">
        <f>AL46/AL2</f>
        <v>0.2542372881355932</v>
      </c>
    </row>
    <row r="47" spans="1:39" ht="12.75">
      <c r="A47" s="7" t="s">
        <v>137</v>
      </c>
      <c r="B47" s="8">
        <f aca="true" t="shared" si="12" ref="B47:I47">(B46+B48+B50)/B2</f>
        <v>0.3333333333333333</v>
      </c>
      <c r="C47" s="8">
        <f t="shared" si="12"/>
        <v>0.2391304347826087</v>
      </c>
      <c r="D47" s="8">
        <f t="shared" si="12"/>
        <v>0.42857142857142855</v>
      </c>
      <c r="E47" s="8">
        <f t="shared" si="12"/>
        <v>0.5714285714285714</v>
      </c>
      <c r="F47" s="8">
        <f t="shared" si="12"/>
        <v>0.7623762376237624</v>
      </c>
      <c r="G47" s="8">
        <f t="shared" si="12"/>
        <v>0.7461139896373057</v>
      </c>
      <c r="H47" s="8">
        <f t="shared" si="12"/>
        <v>0.5671406003159558</v>
      </c>
      <c r="I47" s="8">
        <f t="shared" si="12"/>
        <v>0.45348837209302323</v>
      </c>
      <c r="J47" s="8">
        <f>(J46+J48+J50)/J2</f>
        <v>0.5954825462012321</v>
      </c>
      <c r="K47" s="20"/>
      <c r="L47" s="8">
        <f>(L46+L48+L54)/L2</f>
        <v>0.48556430446194226</v>
      </c>
      <c r="M47" s="9"/>
      <c r="N47" s="8">
        <f>(N46+N48+N56)/N2</f>
        <v>0.6358866736621196</v>
      </c>
      <c r="O47" s="8">
        <f>(O46+O48+O50+O52)/O2</f>
        <v>0.5823882588392262</v>
      </c>
      <c r="P47" s="20"/>
      <c r="Q47" s="8">
        <f>O47-J47</f>
        <v>-0.013094287362005907</v>
      </c>
      <c r="R47" s="18"/>
      <c r="S47" s="35"/>
      <c r="T47" s="8">
        <f>(T46+T48+T50+T52)/T2</f>
        <v>0.5858053784308289</v>
      </c>
      <c r="U47" s="20"/>
      <c r="V47" s="37"/>
      <c r="W47" s="8">
        <f>(W46+W48+W50+W52)/W2</f>
        <v>0.5718701700154559</v>
      </c>
      <c r="X47" s="20"/>
      <c r="Y47" s="8">
        <f>(Y46+Y48+Y50+Y52)/Y2</f>
        <v>0.5944055944055944</v>
      </c>
      <c r="Z47" s="20"/>
      <c r="AA47" s="8">
        <f>(AA46+AA48+AA50+AA52)/AA2</f>
        <v>0.5531914893617021</v>
      </c>
      <c r="AB47" s="20"/>
      <c r="AC47" s="8">
        <f>(AC46+AC48+AC50+AC52)/AC2</f>
        <v>0.5316455696202531</v>
      </c>
      <c r="AD47" s="20"/>
      <c r="AE47" s="8">
        <f>(AE46+AE48+AE50+AE52)/AE2</f>
        <v>0.5947368421052631</v>
      </c>
      <c r="AF47" s="20"/>
      <c r="AG47" s="38"/>
      <c r="AH47" s="8">
        <f>(AH46+AH48+AH50+AH52)/AH2</f>
        <v>0.7027027027027027</v>
      </c>
      <c r="AI47" s="20"/>
      <c r="AJ47" s="8">
        <f>(AJ46+AJ48+AJ50+AJ52)/AJ2</f>
        <v>0.8253968253968254</v>
      </c>
      <c r="AK47" s="20"/>
      <c r="AL47" s="8">
        <f>(AL46+AL48+AL50+AL52)/AL2</f>
        <v>0.4152542372881356</v>
      </c>
      <c r="AM47" s="20"/>
    </row>
    <row r="48" spans="1:39" ht="12.75">
      <c r="A48" s="1" t="s">
        <v>29</v>
      </c>
      <c r="B48">
        <v>2</v>
      </c>
      <c r="C48">
        <v>3</v>
      </c>
      <c r="D48">
        <v>0</v>
      </c>
      <c r="E48">
        <v>2</v>
      </c>
      <c r="F48">
        <v>17</v>
      </c>
      <c r="G48">
        <v>81</v>
      </c>
      <c r="H48">
        <v>103</v>
      </c>
      <c r="I48">
        <v>28</v>
      </c>
      <c r="J48">
        <v>236</v>
      </c>
      <c r="K48" s="18">
        <f>J48/J2</f>
        <v>0.16153319644079397</v>
      </c>
      <c r="L48">
        <v>79</v>
      </c>
      <c r="N48">
        <v>167</v>
      </c>
      <c r="O48">
        <v>247</v>
      </c>
      <c r="P48" s="18">
        <f>O48/O2</f>
        <v>0.1647765176784523</v>
      </c>
      <c r="Q48" s="5"/>
      <c r="R48" s="22">
        <f>P48-K48</f>
        <v>0.003243321237658331</v>
      </c>
      <c r="S48" s="35"/>
      <c r="T48" s="31">
        <f>J48+O48+W48</f>
        <v>575</v>
      </c>
      <c r="U48" s="18">
        <f>T48/T2</f>
        <v>0.1594122539506515</v>
      </c>
      <c r="V48" s="35"/>
      <c r="W48" s="31">
        <f>Y48+AA48+AC48+AE48</f>
        <v>92</v>
      </c>
      <c r="X48" s="18">
        <f>W48/W2</f>
        <v>0.14219474497681608</v>
      </c>
      <c r="Y48">
        <v>21</v>
      </c>
      <c r="Z48" s="18">
        <f>Y48/Y2</f>
        <v>0.14685314685314685</v>
      </c>
      <c r="AA48">
        <v>41</v>
      </c>
      <c r="AB48" s="18">
        <f>AA48/AA2</f>
        <v>0.17446808510638298</v>
      </c>
      <c r="AC48">
        <v>3</v>
      </c>
      <c r="AD48" s="18">
        <f>AC48/AC2</f>
        <v>0.0379746835443038</v>
      </c>
      <c r="AE48">
        <v>27</v>
      </c>
      <c r="AF48" s="18">
        <f>AE48/AE2</f>
        <v>0.14210526315789473</v>
      </c>
      <c r="AG48" s="38"/>
      <c r="AH48">
        <v>28</v>
      </c>
      <c r="AI48" s="18">
        <f>AH48/AH2</f>
        <v>0.25225225225225223</v>
      </c>
      <c r="AJ48">
        <v>30</v>
      </c>
      <c r="AK48" s="18">
        <f>AJ48/AJ2</f>
        <v>0.15873015873015872</v>
      </c>
      <c r="AL48">
        <v>7</v>
      </c>
      <c r="AM48" s="18">
        <f>AL48/AL2</f>
        <v>0.059322033898305086</v>
      </c>
    </row>
    <row r="49" spans="1:39" ht="12.75">
      <c r="A49" s="7" t="s">
        <v>138</v>
      </c>
      <c r="B49" s="8">
        <f aca="true" t="shared" si="13" ref="B49:I49">(B48+B50)/B2</f>
        <v>0.2222222222222222</v>
      </c>
      <c r="C49" s="8">
        <f t="shared" si="13"/>
        <v>0.13043478260869565</v>
      </c>
      <c r="D49" s="8">
        <f t="shared" si="13"/>
        <v>0.2857142857142857</v>
      </c>
      <c r="E49" s="8">
        <f t="shared" si="13"/>
        <v>0.23809523809523808</v>
      </c>
      <c r="F49" s="8">
        <f t="shared" si="13"/>
        <v>0.4752475247524752</v>
      </c>
      <c r="G49" s="8">
        <f t="shared" si="13"/>
        <v>0.4896373056994819</v>
      </c>
      <c r="H49" s="8">
        <f t="shared" si="13"/>
        <v>0.2938388625592417</v>
      </c>
      <c r="I49" s="8">
        <f t="shared" si="13"/>
        <v>0.19767441860465115</v>
      </c>
      <c r="J49" s="8">
        <f>(J48+J50)/J2</f>
        <v>0.3347022587268994</v>
      </c>
      <c r="K49" s="20"/>
      <c r="L49" s="8">
        <f>(L48+L50)/L2</f>
        <v>0.4015748031496063</v>
      </c>
      <c r="M49" s="9"/>
      <c r="N49" s="8">
        <f>(N48+N50)/N2</f>
        <v>0.34522560335781743</v>
      </c>
      <c r="O49" s="8">
        <f>(O48+O50+O52)/O2</f>
        <v>0.37691794529686456</v>
      </c>
      <c r="P49" s="20"/>
      <c r="Q49" s="8">
        <f>O49-J49</f>
        <v>0.04221568656996516</v>
      </c>
      <c r="R49" s="18"/>
      <c r="S49" s="35"/>
      <c r="T49" s="8">
        <f>(T48+T50+T52)/T2</f>
        <v>0.34932076517881894</v>
      </c>
      <c r="U49" s="20"/>
      <c r="V49" s="37"/>
      <c r="W49" s="8">
        <f>(W48+W50+W52)/W2</f>
        <v>0.31839258114374036</v>
      </c>
      <c r="X49" s="20"/>
      <c r="Y49" s="8">
        <f>(Y48+Y50+Y52)/Y2</f>
        <v>0.44755244755244755</v>
      </c>
      <c r="Z49" s="20"/>
      <c r="AA49" s="8">
        <f>(AA48+AA50+AA52)/AA2</f>
        <v>0.3021276595744681</v>
      </c>
      <c r="AB49" s="20"/>
      <c r="AC49" s="8">
        <f>(AC48+AC50+AC52)/AC2</f>
        <v>0.26582278481012656</v>
      </c>
      <c r="AD49" s="20"/>
      <c r="AE49" s="8">
        <f>(AE48+AE50+AE52)/AE2</f>
        <v>0.2631578947368421</v>
      </c>
      <c r="AF49" s="20"/>
      <c r="AG49" s="38"/>
      <c r="AH49" s="8">
        <f>(AH48+AH50+AH52)/AH2</f>
        <v>0.4774774774774775</v>
      </c>
      <c r="AI49" s="20"/>
      <c r="AJ49" s="8">
        <f>(AJ48+AJ50+AJ52)/AJ2</f>
        <v>0.6349206349206349</v>
      </c>
      <c r="AK49" s="20"/>
      <c r="AL49" s="8">
        <f>(AL48+AL50+AL52)/AL2</f>
        <v>0.16101694915254236</v>
      </c>
      <c r="AM49" s="20"/>
    </row>
    <row r="50" spans="1:39" ht="12.75">
      <c r="A50" s="1" t="s">
        <v>30</v>
      </c>
      <c r="B50">
        <v>0</v>
      </c>
      <c r="C50">
        <v>3</v>
      </c>
      <c r="D50">
        <v>2</v>
      </c>
      <c r="E50">
        <v>3</v>
      </c>
      <c r="F50">
        <v>31</v>
      </c>
      <c r="G50">
        <v>108</v>
      </c>
      <c r="H50">
        <v>83</v>
      </c>
      <c r="I50">
        <v>23</v>
      </c>
      <c r="J50">
        <v>253</v>
      </c>
      <c r="K50" s="18">
        <f>J50/J2</f>
        <v>0.1731690622861054</v>
      </c>
      <c r="L50">
        <v>74</v>
      </c>
      <c r="N50">
        <v>162</v>
      </c>
      <c r="O50">
        <v>144</v>
      </c>
      <c r="P50" s="18">
        <f>O50/O2</f>
        <v>0.09606404269513008</v>
      </c>
      <c r="Q50" s="5"/>
      <c r="R50" s="22">
        <f>P50-K50</f>
        <v>-0.07710501959097532</v>
      </c>
      <c r="S50" s="35"/>
      <c r="T50" s="31">
        <f>J50+O50+W50</f>
        <v>455</v>
      </c>
      <c r="U50" s="18">
        <f>T50/T2</f>
        <v>0.12614360964790686</v>
      </c>
      <c r="V50" s="35"/>
      <c r="W50" s="31">
        <f>Y50+AA50+AC50+AE50</f>
        <v>58</v>
      </c>
      <c r="X50" s="18">
        <f>W50/W2</f>
        <v>0.08964451313755796</v>
      </c>
      <c r="Y50">
        <v>25</v>
      </c>
      <c r="Z50" s="18">
        <f>Y50/Y2</f>
        <v>0.17482517482517482</v>
      </c>
      <c r="AA50">
        <v>12</v>
      </c>
      <c r="AB50" s="18">
        <f>AA50/AA2</f>
        <v>0.05106382978723404</v>
      </c>
      <c r="AC50">
        <v>8</v>
      </c>
      <c r="AD50" s="18">
        <f>AC50/AC2</f>
        <v>0.10126582278481013</v>
      </c>
      <c r="AE50">
        <v>13</v>
      </c>
      <c r="AF50" s="18">
        <f>AE50/AE2</f>
        <v>0.06842105263157895</v>
      </c>
      <c r="AG50" s="38"/>
      <c r="AH50">
        <v>6</v>
      </c>
      <c r="AI50" s="18">
        <f>AH50/AH2</f>
        <v>0.05405405405405406</v>
      </c>
      <c r="AJ50">
        <v>90</v>
      </c>
      <c r="AK50" s="18">
        <f>AJ50/AJ2</f>
        <v>0.47619047619047616</v>
      </c>
      <c r="AL50">
        <v>11</v>
      </c>
      <c r="AM50" s="18">
        <f>AL50/AL2</f>
        <v>0.09322033898305085</v>
      </c>
    </row>
    <row r="51" spans="1:39" ht="12.75">
      <c r="A51" s="7" t="s">
        <v>139</v>
      </c>
      <c r="B51" s="8">
        <f aca="true" t="shared" si="14" ref="B51:I51">B50/B2</f>
        <v>0</v>
      </c>
      <c r="C51" s="8">
        <f t="shared" si="14"/>
        <v>0.06521739130434782</v>
      </c>
      <c r="D51" s="8">
        <f t="shared" si="14"/>
        <v>0.2857142857142857</v>
      </c>
      <c r="E51" s="8">
        <f t="shared" si="14"/>
        <v>0.14285714285714285</v>
      </c>
      <c r="F51" s="8">
        <f t="shared" si="14"/>
        <v>0.3069306930693069</v>
      </c>
      <c r="G51" s="8">
        <f t="shared" si="14"/>
        <v>0.27979274611398963</v>
      </c>
      <c r="H51" s="8">
        <f t="shared" si="14"/>
        <v>0.13112164296998421</v>
      </c>
      <c r="I51" s="8">
        <f t="shared" si="14"/>
        <v>0.08914728682170543</v>
      </c>
      <c r="J51" s="8">
        <f>J50/J2</f>
        <v>0.1731690622861054</v>
      </c>
      <c r="K51" s="20"/>
      <c r="L51" s="8">
        <f>L50/L2</f>
        <v>0.1942257217847769</v>
      </c>
      <c r="M51" s="9"/>
      <c r="N51" s="8">
        <f>N50/N2</f>
        <v>0.16998950682056663</v>
      </c>
      <c r="O51" s="8">
        <f>(O50+O52)/O2</f>
        <v>0.2121414276184123</v>
      </c>
      <c r="P51" s="20"/>
      <c r="Q51" s="8">
        <f>O51-J51</f>
        <v>0.038972365332306885</v>
      </c>
      <c r="R51" s="18"/>
      <c r="S51" s="35"/>
      <c r="T51" s="8">
        <f>(T50+T52)/T2</f>
        <v>0.18990851122816746</v>
      </c>
      <c r="U51" s="20"/>
      <c r="V51" s="37"/>
      <c r="W51" s="8">
        <f>(W50+W52)/W2</f>
        <v>0.17619783616692428</v>
      </c>
      <c r="X51" s="20"/>
      <c r="Y51" s="8">
        <f>(Y50+Y52)/Y2</f>
        <v>0.3006993006993007</v>
      </c>
      <c r="Z51" s="20"/>
      <c r="AA51" s="8">
        <f>(AA50+AA52)/AA2</f>
        <v>0.1276595744680851</v>
      </c>
      <c r="AB51" s="20"/>
      <c r="AC51" s="8">
        <f>(AC50+AC52)/AC2</f>
        <v>0.22784810126582278</v>
      </c>
      <c r="AD51" s="20"/>
      <c r="AE51" s="8">
        <f>(AE50+AE52)/AE2</f>
        <v>0.12105263157894737</v>
      </c>
      <c r="AF51" s="20"/>
      <c r="AG51" s="38"/>
      <c r="AH51" s="8">
        <f>(AH50+AH52)/AH2</f>
        <v>0.22522522522522523</v>
      </c>
      <c r="AI51" s="20"/>
      <c r="AJ51" s="8">
        <f>(AJ50+AJ52)/AJ2</f>
        <v>0.47619047619047616</v>
      </c>
      <c r="AK51" s="20"/>
      <c r="AL51" s="8">
        <f>(AL50+AL52)/AL2</f>
        <v>0.1016949152542373</v>
      </c>
      <c r="AM51" s="20"/>
    </row>
    <row r="52" spans="1:39" s="13" customFormat="1" ht="12.75">
      <c r="A52" s="1" t="s">
        <v>157</v>
      </c>
      <c r="B52" s="14"/>
      <c r="C52" s="14"/>
      <c r="D52" s="14"/>
      <c r="E52" s="14"/>
      <c r="F52" s="14"/>
      <c r="G52" s="14"/>
      <c r="H52" s="14"/>
      <c r="I52" s="14"/>
      <c r="J52" s="14"/>
      <c r="K52" s="21"/>
      <c r="L52" s="14"/>
      <c r="N52" s="14"/>
      <c r="O52">
        <v>174</v>
      </c>
      <c r="P52" s="18">
        <f>O52/O2</f>
        <v>0.11607738492328219</v>
      </c>
      <c r="Q52" s="14"/>
      <c r="R52" s="19"/>
      <c r="S52" s="35"/>
      <c r="T52" s="31">
        <f>J52+O52+W52</f>
        <v>230</v>
      </c>
      <c r="U52" s="18">
        <f>T52/T2</f>
        <v>0.0637649015802606</v>
      </c>
      <c r="V52" s="35"/>
      <c r="W52" s="31">
        <f>Y52+AA52+AC52+AE52</f>
        <v>56</v>
      </c>
      <c r="X52" s="18">
        <f>W52/W2</f>
        <v>0.0865533230293663</v>
      </c>
      <c r="Y52">
        <v>18</v>
      </c>
      <c r="Z52" s="18">
        <f>Y52/Y2</f>
        <v>0.1258741258741259</v>
      </c>
      <c r="AA52">
        <v>18</v>
      </c>
      <c r="AB52" s="18">
        <f>AA52/AA2</f>
        <v>0.07659574468085106</v>
      </c>
      <c r="AC52">
        <v>10</v>
      </c>
      <c r="AD52" s="18">
        <f>AC52/AC2</f>
        <v>0.12658227848101267</v>
      </c>
      <c r="AE52">
        <v>10</v>
      </c>
      <c r="AF52" s="18">
        <f>AE52/AE2</f>
        <v>0.05263157894736842</v>
      </c>
      <c r="AG52" s="38"/>
      <c r="AH52">
        <v>19</v>
      </c>
      <c r="AI52" s="18">
        <f>AH52/AH2</f>
        <v>0.17117117117117117</v>
      </c>
      <c r="AK52" s="18"/>
      <c r="AL52">
        <v>1</v>
      </c>
      <c r="AM52" s="18">
        <f>AL52/AL2</f>
        <v>0.00847457627118644</v>
      </c>
    </row>
    <row r="53" spans="1:39" s="13" customFormat="1" ht="12.75">
      <c r="A53" s="12"/>
      <c r="B53" s="14"/>
      <c r="C53" s="14"/>
      <c r="D53" s="14"/>
      <c r="E53" s="14"/>
      <c r="F53" s="14"/>
      <c r="G53" s="14"/>
      <c r="H53" s="14"/>
      <c r="I53" s="14"/>
      <c r="J53" s="14"/>
      <c r="K53" s="21"/>
      <c r="L53" s="14"/>
      <c r="N53" s="14"/>
      <c r="O53"/>
      <c r="P53" s="21"/>
      <c r="Q53" s="14"/>
      <c r="R53" s="19"/>
      <c r="S53" s="35"/>
      <c r="T53" s="33"/>
      <c r="U53" s="21"/>
      <c r="V53" s="37"/>
      <c r="W53" s="24"/>
      <c r="X53" s="21"/>
      <c r="Z53" s="21"/>
      <c r="AB53" s="21"/>
      <c r="AD53" s="21"/>
      <c r="AF53" s="21"/>
      <c r="AG53" s="38"/>
      <c r="AI53" s="21"/>
      <c r="AK53" s="21"/>
      <c r="AM53" s="21"/>
    </row>
    <row r="54" spans="1:39" ht="12.75">
      <c r="A54" s="1" t="s">
        <v>31</v>
      </c>
      <c r="B54">
        <v>4</v>
      </c>
      <c r="C54">
        <v>0</v>
      </c>
      <c r="D54">
        <v>0</v>
      </c>
      <c r="E54">
        <v>0</v>
      </c>
      <c r="F54">
        <v>0</v>
      </c>
      <c r="G54">
        <v>6</v>
      </c>
      <c r="H54">
        <v>18</v>
      </c>
      <c r="I54">
        <v>6</v>
      </c>
      <c r="J54">
        <v>34</v>
      </c>
      <c r="K54" s="18">
        <f>J54/J2</f>
        <v>0.02327173169062286</v>
      </c>
      <c r="L54">
        <v>8</v>
      </c>
      <c r="N54">
        <v>18</v>
      </c>
      <c r="O54">
        <v>33</v>
      </c>
      <c r="P54" s="18">
        <f>O54/O2</f>
        <v>0.022014676450967312</v>
      </c>
      <c r="Q54" s="5"/>
      <c r="R54" s="22">
        <f aca="true" t="shared" si="15" ref="R54:R59">P54-K54</f>
        <v>-0.0012570552396555489</v>
      </c>
      <c r="S54" s="35"/>
      <c r="T54" s="31">
        <f aca="true" t="shared" si="16" ref="T54:T59">J54+O54+W54</f>
        <v>80</v>
      </c>
      <c r="U54" s="18">
        <f>T54/T2</f>
        <v>0.022179096201829774</v>
      </c>
      <c r="V54" s="35"/>
      <c r="W54" s="31">
        <f aca="true" t="shared" si="17" ref="W54:W59">Y54+AA54+AC54+AE54</f>
        <v>13</v>
      </c>
      <c r="X54" s="18">
        <f>W54/W2</f>
        <v>0.02009273570324575</v>
      </c>
      <c r="Y54">
        <v>1</v>
      </c>
      <c r="Z54" s="18">
        <f>Y54/Y2</f>
        <v>0.006993006993006993</v>
      </c>
      <c r="AA54">
        <v>7</v>
      </c>
      <c r="AB54" s="18">
        <f>AA54/AA2</f>
        <v>0.029787234042553193</v>
      </c>
      <c r="AC54">
        <v>3</v>
      </c>
      <c r="AD54" s="18">
        <f>AC54/AC2</f>
        <v>0.0379746835443038</v>
      </c>
      <c r="AE54">
        <v>2</v>
      </c>
      <c r="AF54" s="18">
        <f>AE54/AE2</f>
        <v>0.010526315789473684</v>
      </c>
      <c r="AG54" s="38"/>
      <c r="AH54">
        <v>1</v>
      </c>
      <c r="AI54" s="18">
        <f>AH54/AH2</f>
        <v>0.009009009009009009</v>
      </c>
      <c r="AJ54">
        <v>0</v>
      </c>
      <c r="AK54" s="18">
        <f>AJ54/AJ2</f>
        <v>0</v>
      </c>
      <c r="AL54">
        <v>3</v>
      </c>
      <c r="AM54" s="18">
        <f>AL54/AL2</f>
        <v>0.025423728813559324</v>
      </c>
    </row>
    <row r="55" spans="1:39" ht="12.75">
      <c r="A55" s="1" t="s">
        <v>32</v>
      </c>
      <c r="B55">
        <v>0</v>
      </c>
      <c r="C55">
        <v>16</v>
      </c>
      <c r="D55">
        <v>0</v>
      </c>
      <c r="E55">
        <v>0</v>
      </c>
      <c r="F55">
        <v>0</v>
      </c>
      <c r="G55">
        <v>1</v>
      </c>
      <c r="H55">
        <v>5</v>
      </c>
      <c r="I55">
        <v>4</v>
      </c>
      <c r="J55">
        <v>26</v>
      </c>
      <c r="K55" s="18">
        <f>J55/J2</f>
        <v>0.01779603011635866</v>
      </c>
      <c r="L55">
        <v>3</v>
      </c>
      <c r="N55">
        <v>13</v>
      </c>
      <c r="O55">
        <v>17</v>
      </c>
      <c r="P55" s="18">
        <f>O55/O2</f>
        <v>0.01134089392928619</v>
      </c>
      <c r="Q55" s="5"/>
      <c r="R55" s="22">
        <f t="shared" si="15"/>
        <v>-0.006455136187072469</v>
      </c>
      <c r="S55" s="35"/>
      <c r="T55" s="31">
        <f t="shared" si="16"/>
        <v>53</v>
      </c>
      <c r="U55" s="18">
        <f>T55/T2</f>
        <v>0.014693651233712227</v>
      </c>
      <c r="V55" s="35"/>
      <c r="W55" s="31">
        <f t="shared" si="17"/>
        <v>10</v>
      </c>
      <c r="X55" s="18">
        <f>W55/W2</f>
        <v>0.015455950540958269</v>
      </c>
      <c r="Y55">
        <v>0</v>
      </c>
      <c r="Z55" s="18">
        <f>Y55/Y2</f>
        <v>0</v>
      </c>
      <c r="AA55">
        <v>5</v>
      </c>
      <c r="AB55" s="18">
        <f>AA55/AA2</f>
        <v>0.02127659574468085</v>
      </c>
      <c r="AC55">
        <v>0</v>
      </c>
      <c r="AD55" s="18">
        <f>AC55/AC2</f>
        <v>0</v>
      </c>
      <c r="AE55">
        <v>5</v>
      </c>
      <c r="AF55" s="18">
        <f>AE55/AE2</f>
        <v>0.02631578947368421</v>
      </c>
      <c r="AG55" s="38"/>
      <c r="AH55">
        <v>0</v>
      </c>
      <c r="AI55" s="18">
        <f>AH55/AH2</f>
        <v>0</v>
      </c>
      <c r="AJ55">
        <v>0</v>
      </c>
      <c r="AK55" s="18">
        <f>AJ55/AJ2</f>
        <v>0</v>
      </c>
      <c r="AL55">
        <v>4</v>
      </c>
      <c r="AM55" s="18">
        <f>AL55/AL2</f>
        <v>0.03389830508474576</v>
      </c>
    </row>
    <row r="56" spans="1:39" ht="12.75">
      <c r="A56" s="1" t="s">
        <v>33</v>
      </c>
      <c r="B56">
        <v>0</v>
      </c>
      <c r="C56">
        <v>27</v>
      </c>
      <c r="D56">
        <v>1</v>
      </c>
      <c r="E56">
        <v>5</v>
      </c>
      <c r="F56">
        <v>10</v>
      </c>
      <c r="G56">
        <v>49</v>
      </c>
      <c r="H56">
        <v>136</v>
      </c>
      <c r="I56">
        <v>59</v>
      </c>
      <c r="J56">
        <v>287</v>
      </c>
      <c r="K56" s="18">
        <f>J56/J2</f>
        <v>0.19644079397672826</v>
      </c>
      <c r="L56">
        <v>72</v>
      </c>
      <c r="N56">
        <v>195</v>
      </c>
      <c r="O56">
        <v>294</v>
      </c>
      <c r="P56" s="18">
        <f>O56/O2</f>
        <v>0.1961307538358906</v>
      </c>
      <c r="Q56" s="5"/>
      <c r="R56" s="22">
        <f t="shared" si="15"/>
        <v>-0.0003100401408376585</v>
      </c>
      <c r="S56" s="35"/>
      <c r="T56" s="31">
        <f t="shared" si="16"/>
        <v>728</v>
      </c>
      <c r="U56" s="18">
        <f>T56/T2</f>
        <v>0.20182977543665095</v>
      </c>
      <c r="V56" s="35"/>
      <c r="W56" s="31">
        <f t="shared" si="17"/>
        <v>147</v>
      </c>
      <c r="X56" s="18">
        <f>W56/W2</f>
        <v>0.22720247295208656</v>
      </c>
      <c r="Y56">
        <v>21</v>
      </c>
      <c r="Z56" s="18">
        <f>Y56/Y2</f>
        <v>0.14685314685314685</v>
      </c>
      <c r="AA56">
        <v>58</v>
      </c>
      <c r="AB56" s="18">
        <f>AA56/AA2</f>
        <v>0.24680851063829787</v>
      </c>
      <c r="AC56">
        <v>11</v>
      </c>
      <c r="AD56" s="18">
        <f>AC56/AC2</f>
        <v>0.13924050632911392</v>
      </c>
      <c r="AE56">
        <v>57</v>
      </c>
      <c r="AF56" s="18">
        <f>AE56/AE2</f>
        <v>0.3</v>
      </c>
      <c r="AG56" s="38"/>
      <c r="AH56">
        <v>16</v>
      </c>
      <c r="AI56" s="18">
        <f>AH56/AH2</f>
        <v>0.14414414414414414</v>
      </c>
      <c r="AJ56">
        <v>3</v>
      </c>
      <c r="AK56" s="18">
        <f>AJ56/AJ2</f>
        <v>0.015873015873015872</v>
      </c>
      <c r="AL56">
        <v>35</v>
      </c>
      <c r="AM56" s="18">
        <f>AL56/AL2</f>
        <v>0.2966101694915254</v>
      </c>
    </row>
    <row r="57" spans="1:39" ht="12.75">
      <c r="A57" s="1" t="s">
        <v>34</v>
      </c>
      <c r="B57">
        <v>1</v>
      </c>
      <c r="C57">
        <v>3</v>
      </c>
      <c r="D57">
        <v>4</v>
      </c>
      <c r="E57">
        <v>5</v>
      </c>
      <c r="F57">
        <v>33</v>
      </c>
      <c r="G57">
        <v>126</v>
      </c>
      <c r="H57">
        <v>193</v>
      </c>
      <c r="I57">
        <v>87</v>
      </c>
      <c r="J57">
        <v>452</v>
      </c>
      <c r="K57" s="18">
        <f>J57/J2</f>
        <v>0.30937713894592744</v>
      </c>
      <c r="L57">
        <v>131</v>
      </c>
      <c r="N57">
        <v>314</v>
      </c>
      <c r="O57">
        <v>463</v>
      </c>
      <c r="P57" s="18">
        <f>O57/O2</f>
        <v>0.30887258172114745</v>
      </c>
      <c r="Q57" s="5"/>
      <c r="R57" s="22">
        <f t="shared" si="15"/>
        <v>-0.000504557224779989</v>
      </c>
      <c r="S57" s="35"/>
      <c r="T57" s="31">
        <f t="shared" si="16"/>
        <v>1096</v>
      </c>
      <c r="U57" s="18">
        <f>T57/T2</f>
        <v>0.30385361796506793</v>
      </c>
      <c r="V57" s="35"/>
      <c r="W57" s="31">
        <f t="shared" si="17"/>
        <v>181</v>
      </c>
      <c r="X57" s="18">
        <f>W57/W2</f>
        <v>0.2797527047913447</v>
      </c>
      <c r="Y57">
        <v>53</v>
      </c>
      <c r="Z57" s="18">
        <f>Y57/Y2</f>
        <v>0.3706293706293706</v>
      </c>
      <c r="AA57">
        <v>79</v>
      </c>
      <c r="AB57" s="18">
        <f>AA57/AA2</f>
        <v>0.33617021276595743</v>
      </c>
      <c r="AC57">
        <v>18</v>
      </c>
      <c r="AD57" s="18">
        <f>AC57/AC2</f>
        <v>0.22784810126582278</v>
      </c>
      <c r="AE57">
        <v>31</v>
      </c>
      <c r="AF57" s="18">
        <f>AE57/AE2</f>
        <v>0.1631578947368421</v>
      </c>
      <c r="AG57" s="38"/>
      <c r="AH57">
        <v>39</v>
      </c>
      <c r="AI57" s="18">
        <f>AH57/AH2</f>
        <v>0.35135135135135137</v>
      </c>
      <c r="AJ57">
        <v>22</v>
      </c>
      <c r="AK57" s="18">
        <f>AJ57/AJ2</f>
        <v>0.1164021164021164</v>
      </c>
      <c r="AL57">
        <v>35</v>
      </c>
      <c r="AM57" s="18">
        <f>AL57/AL2</f>
        <v>0.2966101694915254</v>
      </c>
    </row>
    <row r="58" spans="1:39" ht="12.75">
      <c r="A58" s="1" t="s">
        <v>35</v>
      </c>
      <c r="B58">
        <v>3</v>
      </c>
      <c r="C58">
        <v>0</v>
      </c>
      <c r="D58">
        <v>2</v>
      </c>
      <c r="E58">
        <v>5</v>
      </c>
      <c r="F58">
        <v>37</v>
      </c>
      <c r="G58">
        <v>122</v>
      </c>
      <c r="H58">
        <v>151</v>
      </c>
      <c r="I58">
        <v>48</v>
      </c>
      <c r="J58">
        <v>368</v>
      </c>
      <c r="K58" s="18">
        <f>J58/J2</f>
        <v>0.2518822724161533</v>
      </c>
      <c r="L58">
        <v>100</v>
      </c>
      <c r="N58">
        <v>233</v>
      </c>
      <c r="O58">
        <v>415</v>
      </c>
      <c r="P58" s="18">
        <f>O58/O2</f>
        <v>0.2768512341561041</v>
      </c>
      <c r="Q58" s="5"/>
      <c r="R58" s="22">
        <f t="shared" si="15"/>
        <v>0.02496896173995078</v>
      </c>
      <c r="S58" s="35"/>
      <c r="T58" s="31">
        <f t="shared" si="16"/>
        <v>973</v>
      </c>
      <c r="U58" s="18">
        <f>T58/T2</f>
        <v>0.26975325755475466</v>
      </c>
      <c r="V58" s="35"/>
      <c r="W58" s="31">
        <f t="shared" si="17"/>
        <v>190</v>
      </c>
      <c r="X58" s="18">
        <f>W58/W2</f>
        <v>0.2936630602782071</v>
      </c>
      <c r="Y58">
        <v>40</v>
      </c>
      <c r="Z58" s="18">
        <f>Y58/Y2</f>
        <v>0.27972027972027974</v>
      </c>
      <c r="AA58">
        <v>59</v>
      </c>
      <c r="AB58" s="18">
        <f>AA58/AA2</f>
        <v>0.251063829787234</v>
      </c>
      <c r="AC58">
        <v>23</v>
      </c>
      <c r="AD58" s="18">
        <f>AC58/AC2</f>
        <v>0.2911392405063291</v>
      </c>
      <c r="AE58">
        <v>68</v>
      </c>
      <c r="AF58" s="18">
        <f>AE58/AE2</f>
        <v>0.35789473684210527</v>
      </c>
      <c r="AG58" s="38"/>
      <c r="AH58">
        <v>30</v>
      </c>
      <c r="AI58" s="18">
        <f>AH58/AH2</f>
        <v>0.2702702702702703</v>
      </c>
      <c r="AJ58">
        <v>70</v>
      </c>
      <c r="AK58" s="18">
        <f>AJ58/AJ2</f>
        <v>0.37037037037037035</v>
      </c>
      <c r="AL58">
        <v>25</v>
      </c>
      <c r="AM58" s="18">
        <f>AL58/AL2</f>
        <v>0.211864406779661</v>
      </c>
    </row>
    <row r="59" spans="1:39" ht="12.75">
      <c r="A59" s="1" t="s">
        <v>36</v>
      </c>
      <c r="B59">
        <v>1</v>
      </c>
      <c r="C59">
        <v>0</v>
      </c>
      <c r="D59">
        <v>0</v>
      </c>
      <c r="E59">
        <v>6</v>
      </c>
      <c r="F59">
        <v>21</v>
      </c>
      <c r="G59">
        <v>82</v>
      </c>
      <c r="H59">
        <v>130</v>
      </c>
      <c r="I59">
        <v>54</v>
      </c>
      <c r="J59">
        <v>294</v>
      </c>
      <c r="K59" s="18">
        <f>J59/J2</f>
        <v>0.20123203285420946</v>
      </c>
      <c r="L59">
        <v>67</v>
      </c>
      <c r="N59">
        <v>180</v>
      </c>
      <c r="O59">
        <v>277</v>
      </c>
      <c r="P59" s="18">
        <f>O59/O2</f>
        <v>0.1847898599066044</v>
      </c>
      <c r="Q59" s="5"/>
      <c r="R59" s="22">
        <f t="shared" si="15"/>
        <v>-0.016442172947605055</v>
      </c>
      <c r="S59" s="35"/>
      <c r="T59" s="31">
        <f t="shared" si="16"/>
        <v>677</v>
      </c>
      <c r="U59" s="18">
        <f>T59/T2</f>
        <v>0.18769060160798448</v>
      </c>
      <c r="V59" s="35"/>
      <c r="W59" s="31">
        <f t="shared" si="17"/>
        <v>106</v>
      </c>
      <c r="X59" s="18">
        <f>W59/W2</f>
        <v>0.16383307573415765</v>
      </c>
      <c r="Y59">
        <v>28</v>
      </c>
      <c r="Z59" s="18">
        <f>Y59/Y2</f>
        <v>0.1958041958041958</v>
      </c>
      <c r="AA59">
        <v>27</v>
      </c>
      <c r="AB59" s="18">
        <f>AA59/AA2</f>
        <v>0.1148936170212766</v>
      </c>
      <c r="AC59">
        <v>24</v>
      </c>
      <c r="AD59" s="18">
        <f>AC59/AC2</f>
        <v>0.3037974683544304</v>
      </c>
      <c r="AE59">
        <v>27</v>
      </c>
      <c r="AF59" s="18">
        <f>AE59/AE2</f>
        <v>0.14210526315789473</v>
      </c>
      <c r="AG59" s="38"/>
      <c r="AH59">
        <v>25</v>
      </c>
      <c r="AI59" s="18">
        <f>AH59/AH2</f>
        <v>0.22522522522522523</v>
      </c>
      <c r="AJ59">
        <v>94</v>
      </c>
      <c r="AK59" s="18">
        <f>AJ59/AJ2</f>
        <v>0.4973544973544973</v>
      </c>
      <c r="AL59">
        <v>16</v>
      </c>
      <c r="AM59" s="18">
        <f>AL59/AL2</f>
        <v>0.13559322033898305</v>
      </c>
    </row>
    <row r="60" spans="1:39" ht="12.75">
      <c r="A60" s="1" t="s">
        <v>160</v>
      </c>
      <c r="J60" s="8">
        <f>(J57+J58+J59)/J2</f>
        <v>0.7624914442162902</v>
      </c>
      <c r="K60" s="18"/>
      <c r="O60" s="8">
        <f>(O57+O58+O59)/O2</f>
        <v>0.7705136757838559</v>
      </c>
      <c r="P60" s="18"/>
      <c r="Q60" s="8">
        <f>O60-J60</f>
        <v>0.008022231567565652</v>
      </c>
      <c r="R60" s="18"/>
      <c r="S60" s="35"/>
      <c r="T60" s="8">
        <f>(T57+T58+T59)/T2</f>
        <v>0.761297477127807</v>
      </c>
      <c r="U60" s="18"/>
      <c r="V60" s="35"/>
      <c r="W60" s="8">
        <f>(W57+W58+W59)/W2</f>
        <v>0.7372488408037094</v>
      </c>
      <c r="X60" s="18"/>
      <c r="Y60" s="8">
        <f>(Y57+Y58+Y59)/Y2</f>
        <v>0.8461538461538461</v>
      </c>
      <c r="Z60" s="18"/>
      <c r="AA60" s="8">
        <f>(AA57+AA58+AA59)/AA2</f>
        <v>0.7021276595744681</v>
      </c>
      <c r="AB60" s="18"/>
      <c r="AC60" s="8">
        <f>(AC57+AC58+AC59)/AC2</f>
        <v>0.8227848101265823</v>
      </c>
      <c r="AD60" s="18"/>
      <c r="AE60" s="8">
        <f>(AE57+AE58+AE59)/AE2</f>
        <v>0.6631578947368421</v>
      </c>
      <c r="AF60" s="18"/>
      <c r="AG60" s="38"/>
      <c r="AH60" s="8">
        <f>(AH57+AH58+AH59)/AH2</f>
        <v>0.8468468468468469</v>
      </c>
      <c r="AI60" s="18"/>
      <c r="AJ60" s="8">
        <f>(AJ57+AJ58+AJ59)/AJ2</f>
        <v>0.9841269841269841</v>
      </c>
      <c r="AK60" s="18"/>
      <c r="AL60" s="8">
        <f>(AL57+AL58+AL59)/AL2</f>
        <v>0.6440677966101694</v>
      </c>
      <c r="AM60" s="18"/>
    </row>
    <row r="61" spans="1:39" ht="12.75">
      <c r="A61" s="1"/>
      <c r="Q61" s="5"/>
      <c r="R61" s="22"/>
      <c r="S61" s="35"/>
      <c r="V61" s="37"/>
      <c r="W61" s="28"/>
      <c r="X61" s="17"/>
      <c r="AB61" s="17"/>
      <c r="AF61" s="17"/>
      <c r="AG61" s="38"/>
      <c r="AI61" s="17"/>
      <c r="AK61" s="17"/>
      <c r="AM61" s="17"/>
    </row>
    <row r="62" spans="1:39" ht="12.75">
      <c r="A62" s="1" t="s">
        <v>37</v>
      </c>
      <c r="B62">
        <v>5</v>
      </c>
      <c r="C62">
        <v>46</v>
      </c>
      <c r="D62">
        <v>6</v>
      </c>
      <c r="E62">
        <v>21</v>
      </c>
      <c r="F62">
        <v>100</v>
      </c>
      <c r="G62">
        <v>381</v>
      </c>
      <c r="H62">
        <v>616</v>
      </c>
      <c r="I62">
        <v>254</v>
      </c>
      <c r="J62">
        <v>1429</v>
      </c>
      <c r="K62" s="18">
        <f>J62/J2</f>
        <v>0.9780971937029432</v>
      </c>
      <c r="L62">
        <v>373</v>
      </c>
      <c r="N62">
        <v>939</v>
      </c>
      <c r="O62">
        <v>1486</v>
      </c>
      <c r="P62" s="18">
        <f>O62/O2</f>
        <v>0.9913275517011341</v>
      </c>
      <c r="Q62" s="5"/>
      <c r="R62" s="22">
        <f aca="true" t="shared" si="18" ref="R62:R67">P62-K62</f>
        <v>0.013230357998190834</v>
      </c>
      <c r="S62" s="35"/>
      <c r="T62" s="31">
        <f aca="true" t="shared" si="19" ref="T62:T70">J62+O62+W62</f>
        <v>3553</v>
      </c>
      <c r="U62" s="18">
        <f>T62/T2</f>
        <v>0.9850291100637649</v>
      </c>
      <c r="V62" s="35"/>
      <c r="W62" s="31">
        <f aca="true" t="shared" si="20" ref="W62:W70">Y62+AA62+AC62+AE62</f>
        <v>638</v>
      </c>
      <c r="X62" s="18">
        <f>W62/W2</f>
        <v>0.9860896445131375</v>
      </c>
      <c r="Y62">
        <v>141</v>
      </c>
      <c r="Z62" s="18">
        <f>Y62/Y2</f>
        <v>0.986013986013986</v>
      </c>
      <c r="AA62">
        <v>233</v>
      </c>
      <c r="AB62" s="18">
        <f>AA62/AA2</f>
        <v>0.9914893617021276</v>
      </c>
      <c r="AC62">
        <v>78</v>
      </c>
      <c r="AD62" s="18">
        <f>AC62/AC2</f>
        <v>0.9873417721518988</v>
      </c>
      <c r="AE62">
        <v>186</v>
      </c>
      <c r="AF62" s="18">
        <f>AE62/AE2</f>
        <v>0.9789473684210527</v>
      </c>
      <c r="AG62" s="38"/>
      <c r="AH62">
        <v>102</v>
      </c>
      <c r="AI62" s="18">
        <f>AH62/AH2</f>
        <v>0.918918918918919</v>
      </c>
      <c r="AJ62">
        <v>189</v>
      </c>
      <c r="AK62" s="18">
        <f>AJ62/AJ2</f>
        <v>1</v>
      </c>
      <c r="AL62">
        <v>116</v>
      </c>
      <c r="AM62" s="18">
        <f>AL62/AL2</f>
        <v>0.9830508474576272</v>
      </c>
    </row>
    <row r="63" spans="1:39" ht="12.75">
      <c r="A63" s="1" t="s">
        <v>38</v>
      </c>
      <c r="B63">
        <v>2</v>
      </c>
      <c r="C63">
        <v>14</v>
      </c>
      <c r="D63">
        <v>1</v>
      </c>
      <c r="E63">
        <v>15</v>
      </c>
      <c r="F63">
        <v>60</v>
      </c>
      <c r="G63">
        <v>202</v>
      </c>
      <c r="H63">
        <v>342</v>
      </c>
      <c r="I63">
        <v>145</v>
      </c>
      <c r="J63">
        <v>781</v>
      </c>
      <c r="K63" s="18">
        <f>J63/J2</f>
        <v>0.5345653661875428</v>
      </c>
      <c r="L63">
        <v>239</v>
      </c>
      <c r="N63">
        <v>569</v>
      </c>
      <c r="O63">
        <v>891</v>
      </c>
      <c r="P63" s="18">
        <f>O63/O2</f>
        <v>0.5943962641761175</v>
      </c>
      <c r="Q63" s="5"/>
      <c r="R63" s="22">
        <f t="shared" si="18"/>
        <v>0.05983089798857466</v>
      </c>
      <c r="S63" s="35"/>
      <c r="T63" s="31">
        <f t="shared" si="19"/>
        <v>1993</v>
      </c>
      <c r="U63" s="18">
        <f>T63/T2</f>
        <v>0.5525367341280842</v>
      </c>
      <c r="V63" s="35"/>
      <c r="W63" s="31">
        <f t="shared" si="20"/>
        <v>321</v>
      </c>
      <c r="X63" s="18">
        <f>W63/W2</f>
        <v>0.49613601236476046</v>
      </c>
      <c r="Y63">
        <v>85</v>
      </c>
      <c r="Z63" s="18">
        <f>Y63/Y2</f>
        <v>0.5944055944055944</v>
      </c>
      <c r="AA63">
        <v>87</v>
      </c>
      <c r="AB63" s="18">
        <f>AA63/AA2</f>
        <v>0.3702127659574468</v>
      </c>
      <c r="AC63">
        <v>34</v>
      </c>
      <c r="AD63" s="18">
        <f>AC63/AC2</f>
        <v>0.43037974683544306</v>
      </c>
      <c r="AE63">
        <v>115</v>
      </c>
      <c r="AF63" s="18">
        <f>AE63/AE2</f>
        <v>0.6052631578947368</v>
      </c>
      <c r="AG63" s="38"/>
      <c r="AH63">
        <v>110</v>
      </c>
      <c r="AI63" s="18">
        <f>AH63/AH2</f>
        <v>0.990990990990991</v>
      </c>
      <c r="AJ63">
        <v>10</v>
      </c>
      <c r="AK63" s="18">
        <f>AJ63/AJ2</f>
        <v>0.05291005291005291</v>
      </c>
      <c r="AL63">
        <v>73</v>
      </c>
      <c r="AM63" s="18">
        <f>AL63/AL2</f>
        <v>0.6186440677966102</v>
      </c>
    </row>
    <row r="64" spans="1:39" ht="12.75">
      <c r="A64" s="1" t="s">
        <v>39</v>
      </c>
      <c r="B64">
        <v>0</v>
      </c>
      <c r="C64">
        <v>9</v>
      </c>
      <c r="D64">
        <v>3</v>
      </c>
      <c r="E64">
        <v>3</v>
      </c>
      <c r="F64">
        <v>4</v>
      </c>
      <c r="G64">
        <v>15</v>
      </c>
      <c r="H64">
        <v>16</v>
      </c>
      <c r="I64">
        <v>4</v>
      </c>
      <c r="J64">
        <v>54</v>
      </c>
      <c r="K64" s="18">
        <f>J64/J2</f>
        <v>0.03696098562628337</v>
      </c>
      <c r="L64">
        <v>16</v>
      </c>
      <c r="N64">
        <v>32</v>
      </c>
      <c r="O64">
        <v>64</v>
      </c>
      <c r="P64" s="18">
        <f>O64/O2</f>
        <v>0.04269513008672448</v>
      </c>
      <c r="Q64" s="5"/>
      <c r="R64" s="22">
        <f t="shared" si="18"/>
        <v>0.005734144460441112</v>
      </c>
      <c r="S64" s="35"/>
      <c r="T64" s="31">
        <f t="shared" si="19"/>
        <v>134</v>
      </c>
      <c r="U64" s="18">
        <f>T64/T2</f>
        <v>0.037149986138064875</v>
      </c>
      <c r="V64" s="35"/>
      <c r="W64" s="31">
        <f t="shared" si="20"/>
        <v>16</v>
      </c>
      <c r="X64" s="18">
        <f>W64/W2</f>
        <v>0.02472952086553323</v>
      </c>
      <c r="Y64">
        <v>4</v>
      </c>
      <c r="Z64" s="18">
        <f>Y64/Y2</f>
        <v>0.027972027972027972</v>
      </c>
      <c r="AA64">
        <v>4</v>
      </c>
      <c r="AB64" s="18">
        <f>AA64/AA2</f>
        <v>0.01702127659574468</v>
      </c>
      <c r="AC64">
        <v>2</v>
      </c>
      <c r="AD64" s="18">
        <f>AC64/AC2</f>
        <v>0.02531645569620253</v>
      </c>
      <c r="AE64">
        <v>6</v>
      </c>
      <c r="AF64" s="18">
        <f>AE64/AE2</f>
        <v>0.031578947368421054</v>
      </c>
      <c r="AG64" s="38"/>
      <c r="AH64">
        <v>5</v>
      </c>
      <c r="AI64" s="18">
        <f>AH64/AH2</f>
        <v>0.04504504504504504</v>
      </c>
      <c r="AJ64">
        <v>4</v>
      </c>
      <c r="AK64" s="18">
        <f>AJ64/AJ2</f>
        <v>0.021164021164021163</v>
      </c>
      <c r="AL64">
        <v>6</v>
      </c>
      <c r="AM64" s="18">
        <f>AL64/AL2</f>
        <v>0.05084745762711865</v>
      </c>
    </row>
    <row r="65" spans="1:39" ht="12.75">
      <c r="A65" s="1" t="s">
        <v>40</v>
      </c>
      <c r="B65">
        <v>1</v>
      </c>
      <c r="C65">
        <v>2</v>
      </c>
      <c r="D65">
        <v>0</v>
      </c>
      <c r="E65">
        <v>1</v>
      </c>
      <c r="F65">
        <v>16</v>
      </c>
      <c r="G65">
        <v>52</v>
      </c>
      <c r="H65">
        <v>84</v>
      </c>
      <c r="I65">
        <v>26</v>
      </c>
      <c r="J65">
        <v>182</v>
      </c>
      <c r="K65" s="18">
        <f>J65/J2</f>
        <v>0.12457221081451061</v>
      </c>
      <c r="L65">
        <v>65</v>
      </c>
      <c r="N65">
        <v>130</v>
      </c>
      <c r="O65">
        <v>143</v>
      </c>
      <c r="P65" s="18">
        <f>O65/O2</f>
        <v>0.09539693128752502</v>
      </c>
      <c r="Q65" s="5"/>
      <c r="R65" s="22">
        <f t="shared" si="18"/>
        <v>-0.029175279526985592</v>
      </c>
      <c r="S65" s="35"/>
      <c r="T65" s="31">
        <f t="shared" si="19"/>
        <v>381</v>
      </c>
      <c r="U65" s="18">
        <f>T65/T2</f>
        <v>0.1056279456612143</v>
      </c>
      <c r="V65" s="35"/>
      <c r="W65" s="31">
        <f t="shared" si="20"/>
        <v>56</v>
      </c>
      <c r="X65" s="18">
        <f>W65/W2</f>
        <v>0.0865533230293663</v>
      </c>
      <c r="Y65">
        <v>16</v>
      </c>
      <c r="Z65" s="18">
        <f>Y65/Y2</f>
        <v>0.11188811188811189</v>
      </c>
      <c r="AA65">
        <v>4</v>
      </c>
      <c r="AB65" s="18">
        <f>AA65/AA2</f>
        <v>0.01702127659574468</v>
      </c>
      <c r="AC65">
        <v>14</v>
      </c>
      <c r="AD65" s="18">
        <f>AC65/AC2</f>
        <v>0.17721518987341772</v>
      </c>
      <c r="AE65">
        <v>22</v>
      </c>
      <c r="AF65" s="18">
        <f>AE65/AE2</f>
        <v>0.11578947368421053</v>
      </c>
      <c r="AG65" s="38"/>
      <c r="AH65">
        <v>5</v>
      </c>
      <c r="AI65" s="18">
        <f>AH65/AH2</f>
        <v>0.04504504504504504</v>
      </c>
      <c r="AJ65">
        <v>33</v>
      </c>
      <c r="AK65" s="18">
        <f>AJ65/AJ2</f>
        <v>0.1746031746031746</v>
      </c>
      <c r="AL65">
        <v>11</v>
      </c>
      <c r="AM65" s="18">
        <f>AL65/AL2</f>
        <v>0.09322033898305085</v>
      </c>
    </row>
    <row r="66" spans="1:39" ht="12.75">
      <c r="A66" s="1" t="s">
        <v>41</v>
      </c>
      <c r="B66">
        <v>2</v>
      </c>
      <c r="C66">
        <v>18</v>
      </c>
      <c r="D66">
        <v>2</v>
      </c>
      <c r="E66">
        <v>7</v>
      </c>
      <c r="F66">
        <v>33</v>
      </c>
      <c r="G66">
        <v>99</v>
      </c>
      <c r="H66">
        <v>127</v>
      </c>
      <c r="I66">
        <v>49</v>
      </c>
      <c r="J66">
        <v>337</v>
      </c>
      <c r="K66" s="18">
        <f>J66/J2</f>
        <v>0.23066392881587952</v>
      </c>
      <c r="L66">
        <v>95</v>
      </c>
      <c r="N66">
        <v>215</v>
      </c>
      <c r="O66">
        <v>255</v>
      </c>
      <c r="P66" s="18">
        <f>O66/O2</f>
        <v>0.17011340893929286</v>
      </c>
      <c r="Q66" s="5"/>
      <c r="R66" s="22">
        <f t="shared" si="18"/>
        <v>-0.06055051987658666</v>
      </c>
      <c r="S66" s="35"/>
      <c r="T66" s="31">
        <f t="shared" si="19"/>
        <v>724</v>
      </c>
      <c r="U66" s="18">
        <f>T66/T2</f>
        <v>0.20072082062655947</v>
      </c>
      <c r="V66" s="35"/>
      <c r="W66" s="31">
        <f t="shared" si="20"/>
        <v>132</v>
      </c>
      <c r="X66" s="18">
        <f>W66/W2</f>
        <v>0.20401854714064915</v>
      </c>
      <c r="Y66">
        <v>31</v>
      </c>
      <c r="Z66" s="18">
        <f>Y66/Y2</f>
        <v>0.21678321678321677</v>
      </c>
      <c r="AA66">
        <v>53</v>
      </c>
      <c r="AB66" s="18">
        <f>AA66/AA2</f>
        <v>0.225531914893617</v>
      </c>
      <c r="AC66">
        <v>26</v>
      </c>
      <c r="AD66" s="18">
        <f>AC66/AC2</f>
        <v>0.3291139240506329</v>
      </c>
      <c r="AE66">
        <v>22</v>
      </c>
      <c r="AF66" s="18">
        <f>AE66/AE2</f>
        <v>0.11578947368421053</v>
      </c>
      <c r="AG66" s="38"/>
      <c r="AH66">
        <v>16</v>
      </c>
      <c r="AI66" s="18">
        <f>AH66/AH2</f>
        <v>0.14414414414414414</v>
      </c>
      <c r="AJ66">
        <v>24</v>
      </c>
      <c r="AK66" s="18">
        <f>AJ66/AJ2</f>
        <v>0.12698412698412698</v>
      </c>
      <c r="AL66">
        <v>30</v>
      </c>
      <c r="AM66" s="18">
        <f>AL66/AL2</f>
        <v>0.2542372881355932</v>
      </c>
    </row>
    <row r="67" spans="1:39" ht="12.75">
      <c r="A67" s="1" t="s">
        <v>42</v>
      </c>
      <c r="B67">
        <v>0</v>
      </c>
      <c r="C67">
        <v>6</v>
      </c>
      <c r="D67">
        <v>1</v>
      </c>
      <c r="E67">
        <v>1</v>
      </c>
      <c r="F67">
        <v>11</v>
      </c>
      <c r="G67">
        <v>27</v>
      </c>
      <c r="H67">
        <v>42</v>
      </c>
      <c r="I67">
        <v>6</v>
      </c>
      <c r="J67">
        <v>94</v>
      </c>
      <c r="K67" s="18">
        <f>J67/J2</f>
        <v>0.06433949349760439</v>
      </c>
      <c r="L67">
        <v>15</v>
      </c>
      <c r="N67">
        <v>48</v>
      </c>
      <c r="O67">
        <v>126</v>
      </c>
      <c r="P67" s="18">
        <f>O67/O2</f>
        <v>0.08405603735823883</v>
      </c>
      <c r="Q67" s="5"/>
      <c r="R67" s="22">
        <f t="shared" si="18"/>
        <v>0.019716543860634442</v>
      </c>
      <c r="S67" s="35"/>
      <c r="T67" s="31">
        <f t="shared" si="19"/>
        <v>262</v>
      </c>
      <c r="U67" s="18">
        <f>T67/T2</f>
        <v>0.07263654006099252</v>
      </c>
      <c r="V67" s="35"/>
      <c r="W67" s="31">
        <f t="shared" si="20"/>
        <v>42</v>
      </c>
      <c r="X67" s="18">
        <f>W67/W2</f>
        <v>0.06491499227202473</v>
      </c>
      <c r="Y67">
        <v>15</v>
      </c>
      <c r="Z67" s="18">
        <f>Y67/Y2</f>
        <v>0.1048951048951049</v>
      </c>
      <c r="AA67">
        <v>13</v>
      </c>
      <c r="AB67" s="18">
        <f>AA67/AA2</f>
        <v>0.05531914893617021</v>
      </c>
      <c r="AC67">
        <v>8</v>
      </c>
      <c r="AD67" s="18">
        <f>AC67/AC2</f>
        <v>0.10126582278481013</v>
      </c>
      <c r="AE67">
        <v>6</v>
      </c>
      <c r="AF67" s="18">
        <f>AE67/AE2</f>
        <v>0.031578947368421054</v>
      </c>
      <c r="AG67" s="38"/>
      <c r="AH67">
        <v>11</v>
      </c>
      <c r="AI67" s="18">
        <f>AH67/AH2</f>
        <v>0.0990990990990991</v>
      </c>
      <c r="AJ67">
        <v>17</v>
      </c>
      <c r="AK67" s="18">
        <f>AJ67/AJ2</f>
        <v>0.08994708994708994</v>
      </c>
      <c r="AL67">
        <v>15</v>
      </c>
      <c r="AM67" s="18">
        <f>AL67/AL2</f>
        <v>0.1271186440677966</v>
      </c>
    </row>
    <row r="68" spans="1:39" ht="12.75">
      <c r="A68" s="1" t="s">
        <v>158</v>
      </c>
      <c r="L68">
        <v>84</v>
      </c>
      <c r="N68">
        <v>199</v>
      </c>
      <c r="O68">
        <v>186</v>
      </c>
      <c r="P68" s="18">
        <f>O68/O2</f>
        <v>0.12408272181454302</v>
      </c>
      <c r="Q68" s="5"/>
      <c r="R68" s="22"/>
      <c r="S68" s="35"/>
      <c r="T68" s="31">
        <f t="shared" si="19"/>
        <v>261</v>
      </c>
      <c r="U68" s="18">
        <f>T68/T2</f>
        <v>0.07235930135846964</v>
      </c>
      <c r="V68" s="35"/>
      <c r="W68" s="31">
        <f t="shared" si="20"/>
        <v>75</v>
      </c>
      <c r="X68" s="18">
        <f>W68/W2</f>
        <v>0.11591962905718702</v>
      </c>
      <c r="Y68">
        <v>25</v>
      </c>
      <c r="Z68" s="18">
        <f>Y68/Y2</f>
        <v>0.17482517482517482</v>
      </c>
      <c r="AA68">
        <v>24</v>
      </c>
      <c r="AB68" s="18">
        <f>AA68/AA2</f>
        <v>0.10212765957446808</v>
      </c>
      <c r="AC68">
        <v>11</v>
      </c>
      <c r="AD68" s="18">
        <f>AC68/AC2</f>
        <v>0.13924050632911392</v>
      </c>
      <c r="AE68">
        <v>15</v>
      </c>
      <c r="AF68" s="18">
        <f>AE68/AE2</f>
        <v>0.07894736842105263</v>
      </c>
      <c r="AG68" s="38"/>
      <c r="AH68">
        <v>29</v>
      </c>
      <c r="AI68" s="18">
        <f>AH68/AH2</f>
        <v>0.26126126126126126</v>
      </c>
      <c r="AK68" s="18">
        <f>AJ68/AJ2</f>
        <v>0</v>
      </c>
      <c r="AL68">
        <v>25</v>
      </c>
      <c r="AM68" s="18">
        <f>AL68/AL2</f>
        <v>0.211864406779661</v>
      </c>
    </row>
    <row r="69" spans="1:39" ht="12.75">
      <c r="A69" s="1" t="s">
        <v>159</v>
      </c>
      <c r="O69">
        <v>41</v>
      </c>
      <c r="P69" s="18">
        <f>O69/O2</f>
        <v>0.027351567711807873</v>
      </c>
      <c r="Q69" s="5"/>
      <c r="R69" s="22"/>
      <c r="S69" s="35"/>
      <c r="T69" s="31">
        <f t="shared" si="19"/>
        <v>67</v>
      </c>
      <c r="U69" s="18">
        <f>T69/T2</f>
        <v>0.018574993069032437</v>
      </c>
      <c r="V69" s="35"/>
      <c r="W69" s="31">
        <f t="shared" si="20"/>
        <v>26</v>
      </c>
      <c r="X69" s="18">
        <f>W69/W2</f>
        <v>0.0401854714064915</v>
      </c>
      <c r="Y69">
        <v>12</v>
      </c>
      <c r="Z69" s="18">
        <f>Y69/Y2</f>
        <v>0.08391608391608392</v>
      </c>
      <c r="AA69">
        <v>13</v>
      </c>
      <c r="AB69" s="18">
        <f>AA69/AA2</f>
        <v>0.05531914893617021</v>
      </c>
      <c r="AC69">
        <v>0</v>
      </c>
      <c r="AD69" s="18">
        <f>AC69/AC2</f>
        <v>0</v>
      </c>
      <c r="AE69">
        <v>1</v>
      </c>
      <c r="AF69" s="18">
        <f>AE69/AE2</f>
        <v>0.005263157894736842</v>
      </c>
      <c r="AG69" s="38"/>
      <c r="AH69">
        <v>10</v>
      </c>
      <c r="AI69" s="18">
        <f>AH69/AH2</f>
        <v>0.09009009009009009</v>
      </c>
      <c r="AK69" s="18">
        <f>AJ69/AJ2</f>
        <v>0</v>
      </c>
      <c r="AL69">
        <v>4</v>
      </c>
      <c r="AM69" s="18">
        <f>AL69/AL2</f>
        <v>0.03389830508474576</v>
      </c>
    </row>
    <row r="70" spans="1:39" ht="12.75">
      <c r="A70" s="1" t="s">
        <v>43</v>
      </c>
      <c r="B70">
        <v>1</v>
      </c>
      <c r="C70">
        <v>28</v>
      </c>
      <c r="D70">
        <v>6</v>
      </c>
      <c r="E70">
        <v>5</v>
      </c>
      <c r="F70">
        <v>18</v>
      </c>
      <c r="G70">
        <v>74</v>
      </c>
      <c r="H70">
        <v>137</v>
      </c>
      <c r="I70">
        <v>59</v>
      </c>
      <c r="J70">
        <v>328</v>
      </c>
      <c r="K70" s="18">
        <f>J70/J2</f>
        <v>0.2245037645448323</v>
      </c>
      <c r="O70">
        <v>364</v>
      </c>
      <c r="P70" s="18">
        <f>O70/O2</f>
        <v>0.2428285523682455</v>
      </c>
      <c r="Q70" s="5"/>
      <c r="R70" s="22">
        <f>P70-K70</f>
        <v>0.01832478782341318</v>
      </c>
      <c r="S70" s="35"/>
      <c r="T70" s="31">
        <f t="shared" si="19"/>
        <v>825</v>
      </c>
      <c r="U70" s="18">
        <f>T70/T2</f>
        <v>0.22872192958136955</v>
      </c>
      <c r="V70" s="35"/>
      <c r="W70" s="31">
        <f t="shared" si="20"/>
        <v>133</v>
      </c>
      <c r="X70" s="18">
        <f>W70/W2</f>
        <v>0.20556414219474498</v>
      </c>
      <c r="Y70">
        <v>32</v>
      </c>
      <c r="Z70" s="18">
        <f>Y70/Y2</f>
        <v>0.22377622377622378</v>
      </c>
      <c r="AA70">
        <v>42</v>
      </c>
      <c r="AB70" s="18">
        <f>AA70/AA2</f>
        <v>0.17872340425531916</v>
      </c>
      <c r="AC70">
        <v>24</v>
      </c>
      <c r="AD70" s="18">
        <f>AC70/AC2</f>
        <v>0.3037974683544304</v>
      </c>
      <c r="AE70">
        <v>35</v>
      </c>
      <c r="AF70" s="18">
        <f>AE70/AE2</f>
        <v>0.18421052631578946</v>
      </c>
      <c r="AG70" s="38"/>
      <c r="AH70">
        <v>23</v>
      </c>
      <c r="AI70" s="18">
        <f>AH70/AH2</f>
        <v>0.2072072072072072</v>
      </c>
      <c r="AJ70">
        <v>38</v>
      </c>
      <c r="AK70" s="18">
        <f>AJ70/AJ2</f>
        <v>0.20105820105820105</v>
      </c>
      <c r="AL70">
        <v>30</v>
      </c>
      <c r="AM70" s="18">
        <f>AL70/AL2</f>
        <v>0.2542372881355932</v>
      </c>
    </row>
    <row r="71" spans="1:39" ht="12.75">
      <c r="A71" s="1"/>
      <c r="Q71" s="5"/>
      <c r="R71" s="22"/>
      <c r="S71" s="35"/>
      <c r="V71" s="37"/>
      <c r="W71" s="28"/>
      <c r="X71" s="17"/>
      <c r="AB71" s="17"/>
      <c r="AF71" s="17"/>
      <c r="AG71" s="38"/>
      <c r="AI71" s="17"/>
      <c r="AK71" s="17"/>
      <c r="AM71" s="17"/>
    </row>
    <row r="72" spans="1:39" ht="12.75">
      <c r="A72" s="1" t="s">
        <v>189</v>
      </c>
      <c r="B72">
        <v>4</v>
      </c>
      <c r="C72">
        <v>2</v>
      </c>
      <c r="D72">
        <v>1</v>
      </c>
      <c r="E72">
        <v>0</v>
      </c>
      <c r="F72">
        <v>0</v>
      </c>
      <c r="G72">
        <v>4</v>
      </c>
      <c r="H72">
        <v>17</v>
      </c>
      <c r="I72">
        <v>2</v>
      </c>
      <c r="J72">
        <v>30</v>
      </c>
      <c r="K72" s="18">
        <f>J72/J2</f>
        <v>0.02053388090349076</v>
      </c>
      <c r="L72">
        <v>1</v>
      </c>
      <c r="N72">
        <v>12</v>
      </c>
      <c r="O72">
        <v>14</v>
      </c>
      <c r="P72" s="18">
        <f>O72/O2</f>
        <v>0.009339559706470981</v>
      </c>
      <c r="Q72" s="5"/>
      <c r="R72" s="22">
        <f aca="true" t="shared" si="21" ref="R72:R77">P72-K72</f>
        <v>-0.011194321197019777</v>
      </c>
      <c r="S72" s="35"/>
      <c r="T72" s="31">
        <f aca="true" t="shared" si="22" ref="T72:T77">J72+O72+W72</f>
        <v>53</v>
      </c>
      <c r="U72" s="18">
        <f>T72/T2</f>
        <v>0.014693651233712227</v>
      </c>
      <c r="V72" s="35"/>
      <c r="W72" s="31">
        <f aca="true" t="shared" si="23" ref="W72:W77">Y72+AA72+AC72+AE72</f>
        <v>9</v>
      </c>
      <c r="X72" s="18">
        <f>W72/W2</f>
        <v>0.013910355486862442</v>
      </c>
      <c r="Y72">
        <v>0</v>
      </c>
      <c r="Z72" s="18">
        <f>Y72/Y2</f>
        <v>0</v>
      </c>
      <c r="AA72">
        <v>3</v>
      </c>
      <c r="AB72" s="18">
        <f>AA72/AA2</f>
        <v>0.01276595744680851</v>
      </c>
      <c r="AC72">
        <v>0</v>
      </c>
      <c r="AD72" s="18">
        <f>AC72/AC2</f>
        <v>0</v>
      </c>
      <c r="AE72">
        <v>6</v>
      </c>
      <c r="AF72" s="18">
        <f>AE72/AE2</f>
        <v>0.031578947368421054</v>
      </c>
      <c r="AG72" s="38"/>
      <c r="AH72">
        <v>2</v>
      </c>
      <c r="AI72" s="18">
        <f>AH72/AH2</f>
        <v>0.018018018018018018</v>
      </c>
      <c r="AJ72">
        <v>0</v>
      </c>
      <c r="AK72" s="18">
        <f>AJ72/AJ2</f>
        <v>0</v>
      </c>
      <c r="AL72">
        <v>1</v>
      </c>
      <c r="AM72" s="18">
        <f>AL72/AL2</f>
        <v>0.00847457627118644</v>
      </c>
    </row>
    <row r="73" spans="1:39" ht="12.75">
      <c r="A73" s="1" t="s">
        <v>153</v>
      </c>
      <c r="B73">
        <v>0</v>
      </c>
      <c r="C73">
        <v>14</v>
      </c>
      <c r="D73">
        <v>3</v>
      </c>
      <c r="E73">
        <v>1</v>
      </c>
      <c r="F73">
        <v>7</v>
      </c>
      <c r="G73">
        <v>19</v>
      </c>
      <c r="H73">
        <v>31</v>
      </c>
      <c r="I73">
        <v>8</v>
      </c>
      <c r="J73">
        <v>83</v>
      </c>
      <c r="K73" s="18">
        <f>J73/J2</f>
        <v>0.0568104038329911</v>
      </c>
      <c r="L73">
        <v>9</v>
      </c>
      <c r="N73">
        <v>24</v>
      </c>
      <c r="O73">
        <v>129</v>
      </c>
      <c r="P73" s="18">
        <f>O73/O2</f>
        <v>0.08605737158105403</v>
      </c>
      <c r="Q73" s="5"/>
      <c r="R73" s="22">
        <f t="shared" si="21"/>
        <v>0.02924696774806293</v>
      </c>
      <c r="S73" s="35"/>
      <c r="T73" s="31">
        <f t="shared" si="22"/>
        <v>253</v>
      </c>
      <c r="U73" s="18">
        <f>T73/T2</f>
        <v>0.07014139173828667</v>
      </c>
      <c r="V73" s="35"/>
      <c r="W73" s="31">
        <f t="shared" si="23"/>
        <v>41</v>
      </c>
      <c r="X73" s="18">
        <f>W73/W2</f>
        <v>0.0633693972179289</v>
      </c>
      <c r="Y73">
        <v>8</v>
      </c>
      <c r="Z73" s="18">
        <f>Y73/Y2</f>
        <v>0.055944055944055944</v>
      </c>
      <c r="AA73">
        <v>18</v>
      </c>
      <c r="AB73" s="18">
        <f>AA73/AA2</f>
        <v>0.07659574468085106</v>
      </c>
      <c r="AC73">
        <v>10</v>
      </c>
      <c r="AD73" s="18">
        <f>AC73/AC2</f>
        <v>0.12658227848101267</v>
      </c>
      <c r="AE73">
        <v>5</v>
      </c>
      <c r="AF73" s="18">
        <f>AE73/AE2</f>
        <v>0.02631578947368421</v>
      </c>
      <c r="AG73" s="38"/>
      <c r="AH73">
        <v>3</v>
      </c>
      <c r="AI73" s="18">
        <f>AH73/AH2</f>
        <v>0.02702702702702703</v>
      </c>
      <c r="AJ73">
        <v>5</v>
      </c>
      <c r="AK73" s="18">
        <f>AJ73/AJ2</f>
        <v>0.026455026455026454</v>
      </c>
      <c r="AL73">
        <v>8</v>
      </c>
      <c r="AM73" s="18">
        <f>AL73/AL2</f>
        <v>0.06779661016949153</v>
      </c>
    </row>
    <row r="74" spans="1:39" ht="12.75">
      <c r="A74" s="1" t="s">
        <v>152</v>
      </c>
      <c r="B74">
        <v>0</v>
      </c>
      <c r="C74">
        <v>0</v>
      </c>
      <c r="D74">
        <v>0</v>
      </c>
      <c r="E74">
        <v>0</v>
      </c>
      <c r="F74">
        <v>0</v>
      </c>
      <c r="G74">
        <v>7</v>
      </c>
      <c r="H74">
        <v>11</v>
      </c>
      <c r="I74">
        <v>2</v>
      </c>
      <c r="J74">
        <v>20</v>
      </c>
      <c r="K74" s="18">
        <f>J74/J2</f>
        <v>0.013689253935660506</v>
      </c>
      <c r="L74">
        <v>9</v>
      </c>
      <c r="N74">
        <v>14</v>
      </c>
      <c r="O74">
        <v>4</v>
      </c>
      <c r="P74" s="18">
        <f>O74/O2</f>
        <v>0.00266844563042028</v>
      </c>
      <c r="Q74" s="5"/>
      <c r="R74" s="22">
        <f t="shared" si="21"/>
        <v>-0.011020808305240225</v>
      </c>
      <c r="S74" s="35"/>
      <c r="T74" s="31">
        <f t="shared" si="22"/>
        <v>84</v>
      </c>
      <c r="U74" s="18">
        <f>T74/T2</f>
        <v>0.023288051011921263</v>
      </c>
      <c r="V74" s="35"/>
      <c r="W74" s="31">
        <f t="shared" si="23"/>
        <v>60</v>
      </c>
      <c r="X74" s="18">
        <f>W74/W2</f>
        <v>0.09273570324574962</v>
      </c>
      <c r="Y74">
        <v>1</v>
      </c>
      <c r="Z74" s="18">
        <f>Y74/Y2</f>
        <v>0.006993006993006993</v>
      </c>
      <c r="AA74">
        <v>3</v>
      </c>
      <c r="AB74" s="18">
        <f>AA74/AA2</f>
        <v>0.01276595744680851</v>
      </c>
      <c r="AC74">
        <v>2</v>
      </c>
      <c r="AD74" s="18">
        <f>AC74/AC2</f>
        <v>0.02531645569620253</v>
      </c>
      <c r="AE74">
        <v>54</v>
      </c>
      <c r="AF74" s="18">
        <f>AE74/AE2</f>
        <v>0.28421052631578947</v>
      </c>
      <c r="AG74" s="38"/>
      <c r="AH74">
        <v>0</v>
      </c>
      <c r="AI74" s="18">
        <f>AH74/AH2</f>
        <v>0</v>
      </c>
      <c r="AJ74">
        <v>46</v>
      </c>
      <c r="AK74" s="18">
        <f>AJ74/AJ2</f>
        <v>0.24338624338624337</v>
      </c>
      <c r="AL74">
        <v>1</v>
      </c>
      <c r="AM74" s="18">
        <f>AL74/AL2</f>
        <v>0.00847457627118644</v>
      </c>
    </row>
    <row r="75" spans="1:39" ht="12.75">
      <c r="A75" s="1" t="s">
        <v>151</v>
      </c>
      <c r="B75">
        <v>4</v>
      </c>
      <c r="C75">
        <v>19</v>
      </c>
      <c r="D75">
        <v>2</v>
      </c>
      <c r="E75">
        <v>10</v>
      </c>
      <c r="F75">
        <v>58</v>
      </c>
      <c r="G75">
        <v>236</v>
      </c>
      <c r="H75">
        <v>413</v>
      </c>
      <c r="I75">
        <v>174</v>
      </c>
      <c r="J75">
        <v>916</v>
      </c>
      <c r="K75" s="18">
        <f>J75/J2</f>
        <v>0.6269678302532512</v>
      </c>
      <c r="L75">
        <v>231</v>
      </c>
      <c r="N75">
        <v>580</v>
      </c>
      <c r="O75">
        <v>906</v>
      </c>
      <c r="P75" s="18">
        <f>O75/O2</f>
        <v>0.6044029352901935</v>
      </c>
      <c r="Q75" s="5"/>
      <c r="R75" s="22">
        <f t="shared" si="21"/>
        <v>-0.02256489496305769</v>
      </c>
      <c r="S75" s="35"/>
      <c r="T75" s="31">
        <f t="shared" si="22"/>
        <v>2225</v>
      </c>
      <c r="U75" s="18">
        <f>T75/T2</f>
        <v>0.6168561131133906</v>
      </c>
      <c r="V75" s="35"/>
      <c r="W75" s="31">
        <f t="shared" si="23"/>
        <v>403</v>
      </c>
      <c r="X75" s="18">
        <f>W75/W2</f>
        <v>0.6228748068006182</v>
      </c>
      <c r="Y75">
        <v>74</v>
      </c>
      <c r="Z75" s="18">
        <f>Y75/Y2</f>
        <v>0.5174825174825175</v>
      </c>
      <c r="AA75">
        <v>191</v>
      </c>
      <c r="AB75" s="18">
        <f>AA75/AA2</f>
        <v>0.8127659574468085</v>
      </c>
      <c r="AC75">
        <v>41</v>
      </c>
      <c r="AD75" s="18">
        <f>AC75/AC2</f>
        <v>0.5189873417721519</v>
      </c>
      <c r="AE75">
        <v>97</v>
      </c>
      <c r="AF75" s="18">
        <f>AE75/AE2</f>
        <v>0.5105263157894737</v>
      </c>
      <c r="AG75" s="38"/>
      <c r="AH75">
        <v>66</v>
      </c>
      <c r="AI75" s="18">
        <f>AH75/AH2</f>
        <v>0.5945945945945946</v>
      </c>
      <c r="AJ75">
        <v>71</v>
      </c>
      <c r="AK75" s="18">
        <f>AJ75/AJ2</f>
        <v>0.37566137566137564</v>
      </c>
      <c r="AL75">
        <v>90</v>
      </c>
      <c r="AM75" s="18">
        <f>AL75/AL2</f>
        <v>0.7627118644067796</v>
      </c>
    </row>
    <row r="76" spans="1:39" ht="12.75">
      <c r="A76" s="1" t="s">
        <v>150</v>
      </c>
      <c r="B76">
        <v>1</v>
      </c>
      <c r="C76">
        <v>10</v>
      </c>
      <c r="D76">
        <v>1</v>
      </c>
      <c r="E76">
        <v>6</v>
      </c>
      <c r="F76">
        <v>25</v>
      </c>
      <c r="G76">
        <v>94</v>
      </c>
      <c r="H76">
        <v>126</v>
      </c>
      <c r="I76">
        <v>53</v>
      </c>
      <c r="J76">
        <v>316</v>
      </c>
      <c r="K76" s="18">
        <f>J76/J2</f>
        <v>0.216290212183436</v>
      </c>
      <c r="L76">
        <v>103</v>
      </c>
      <c r="N76">
        <v>250</v>
      </c>
      <c r="O76">
        <v>341</v>
      </c>
      <c r="P76" s="18">
        <f>O76/O2</f>
        <v>0.2274849899933289</v>
      </c>
      <c r="Q76" s="5"/>
      <c r="R76" s="22">
        <f t="shared" si="21"/>
        <v>0.011194777809892892</v>
      </c>
      <c r="S76" s="35"/>
      <c r="T76" s="31">
        <f t="shared" si="22"/>
        <v>775</v>
      </c>
      <c r="U76" s="18">
        <f>T76/T2</f>
        <v>0.21485999445522594</v>
      </c>
      <c r="V76" s="35"/>
      <c r="W76" s="31">
        <f t="shared" si="23"/>
        <v>118</v>
      </c>
      <c r="X76" s="18">
        <f>W76/W2</f>
        <v>0.18238021638330756</v>
      </c>
      <c r="Y76">
        <v>48</v>
      </c>
      <c r="Z76" s="18">
        <f>Y76/Y2</f>
        <v>0.3356643356643357</v>
      </c>
      <c r="AA76">
        <v>17</v>
      </c>
      <c r="AB76" s="18">
        <f>AA76/AA2</f>
        <v>0.07234042553191489</v>
      </c>
      <c r="AC76">
        <v>25</v>
      </c>
      <c r="AD76" s="18">
        <f>AC76/AC2</f>
        <v>0.31645569620253167</v>
      </c>
      <c r="AE76">
        <v>28</v>
      </c>
      <c r="AF76" s="18">
        <f>AE76/AE2</f>
        <v>0.14736842105263157</v>
      </c>
      <c r="AG76" s="38"/>
      <c r="AH76">
        <v>35</v>
      </c>
      <c r="AI76" s="18">
        <f>AH76/AH2</f>
        <v>0.3153153153153153</v>
      </c>
      <c r="AJ76">
        <v>67</v>
      </c>
      <c r="AK76" s="18">
        <f>AJ76/AJ2</f>
        <v>0.3544973544973545</v>
      </c>
      <c r="AL76">
        <v>15</v>
      </c>
      <c r="AM76" s="18">
        <f>AL76/AL2</f>
        <v>0.1271186440677966</v>
      </c>
    </row>
    <row r="77" spans="1:39" ht="12.75">
      <c r="A77" s="1" t="s">
        <v>149</v>
      </c>
      <c r="B77">
        <v>0</v>
      </c>
      <c r="C77">
        <v>1</v>
      </c>
      <c r="D77">
        <v>0</v>
      </c>
      <c r="E77">
        <v>4</v>
      </c>
      <c r="F77">
        <v>11</v>
      </c>
      <c r="G77">
        <v>26</v>
      </c>
      <c r="H77">
        <v>35</v>
      </c>
      <c r="I77">
        <v>19</v>
      </c>
      <c r="J77">
        <v>96</v>
      </c>
      <c r="K77" s="18">
        <f>J77/J2</f>
        <v>0.06570841889117043</v>
      </c>
      <c r="L77">
        <v>28</v>
      </c>
      <c r="N77">
        <v>73</v>
      </c>
      <c r="O77">
        <v>105</v>
      </c>
      <c r="P77" s="18">
        <f>O77/O2</f>
        <v>0.07004669779853236</v>
      </c>
      <c r="Q77" s="5"/>
      <c r="R77" s="22">
        <f t="shared" si="21"/>
        <v>0.004338278907361923</v>
      </c>
      <c r="S77" s="35"/>
      <c r="T77" s="31">
        <f t="shared" si="22"/>
        <v>217</v>
      </c>
      <c r="U77" s="18">
        <f>T77/T2</f>
        <v>0.06016079844746327</v>
      </c>
      <c r="V77" s="35"/>
      <c r="W77" s="31">
        <f t="shared" si="23"/>
        <v>16</v>
      </c>
      <c r="X77" s="18">
        <f>W77/W2</f>
        <v>0.02472952086553323</v>
      </c>
      <c r="Y77">
        <v>12</v>
      </c>
      <c r="Z77" s="18">
        <f>Y77/Y2</f>
        <v>0.08391608391608392</v>
      </c>
      <c r="AA77">
        <v>3</v>
      </c>
      <c r="AB77" s="18">
        <f>AA77/AA2</f>
        <v>0.01276595744680851</v>
      </c>
      <c r="AC77">
        <v>1</v>
      </c>
      <c r="AD77" s="18">
        <f>AC77/AC2</f>
        <v>0.012658227848101266</v>
      </c>
      <c r="AE77">
        <v>0</v>
      </c>
      <c r="AF77" s="18">
        <f>AE77/AE2</f>
        <v>0</v>
      </c>
      <c r="AG77" s="38"/>
      <c r="AH77">
        <v>5</v>
      </c>
      <c r="AI77" s="18">
        <f>AH77/AH2</f>
        <v>0.04504504504504504</v>
      </c>
      <c r="AJ77">
        <v>0</v>
      </c>
      <c r="AK77" s="18">
        <f>AJ77/AJ2</f>
        <v>0</v>
      </c>
      <c r="AL77">
        <v>3</v>
      </c>
      <c r="AM77" s="18">
        <f>AL77/AL2</f>
        <v>0.025423728813559324</v>
      </c>
    </row>
    <row r="78" spans="1:39" s="13" customFormat="1" ht="12.75">
      <c r="A78" s="12"/>
      <c r="B78" s="14"/>
      <c r="C78" s="14"/>
      <c r="D78" s="14"/>
      <c r="E78" s="14"/>
      <c r="F78" s="14"/>
      <c r="G78" s="14"/>
      <c r="H78" s="14"/>
      <c r="I78" s="14"/>
      <c r="J78" s="14"/>
      <c r="K78" s="21"/>
      <c r="L78" s="14"/>
      <c r="N78" s="14"/>
      <c r="P78" s="21"/>
      <c r="Q78" s="14"/>
      <c r="R78" s="19"/>
      <c r="S78" s="35"/>
      <c r="T78" s="33"/>
      <c r="U78" s="21"/>
      <c r="V78" s="37"/>
      <c r="W78" s="24"/>
      <c r="X78" s="21"/>
      <c r="Z78" s="21"/>
      <c r="AB78" s="21"/>
      <c r="AD78" s="21"/>
      <c r="AF78" s="21"/>
      <c r="AG78" s="38"/>
      <c r="AI78" s="21"/>
      <c r="AK78" s="21"/>
      <c r="AM78" s="21"/>
    </row>
    <row r="79" spans="1:39" ht="12.75">
      <c r="A79" s="1" t="s">
        <v>44</v>
      </c>
      <c r="B79">
        <v>6</v>
      </c>
      <c r="C79">
        <v>2</v>
      </c>
      <c r="D79">
        <v>1</v>
      </c>
      <c r="E79">
        <v>1</v>
      </c>
      <c r="F79">
        <v>3</v>
      </c>
      <c r="G79">
        <v>28</v>
      </c>
      <c r="H79">
        <v>44</v>
      </c>
      <c r="I79">
        <v>12</v>
      </c>
      <c r="J79">
        <v>97</v>
      </c>
      <c r="K79" s="18">
        <f>J79/J2</f>
        <v>0.06639288158795345</v>
      </c>
      <c r="L79">
        <v>17</v>
      </c>
      <c r="N79">
        <v>57</v>
      </c>
      <c r="O79">
        <v>78</v>
      </c>
      <c r="P79" s="18">
        <f>O79/O2</f>
        <v>0.05203468979319546</v>
      </c>
      <c r="Q79" s="5"/>
      <c r="R79" s="22">
        <f>P79-K79</f>
        <v>-0.014358191794757988</v>
      </c>
      <c r="S79" s="35"/>
      <c r="T79" s="31">
        <f>J79+O79+W79</f>
        <v>232</v>
      </c>
      <c r="U79" s="18">
        <f>T79/T2</f>
        <v>0.06431937898530635</v>
      </c>
      <c r="V79" s="35"/>
      <c r="W79" s="31">
        <f>Y79+AA79+AC79+AE79</f>
        <v>57</v>
      </c>
      <c r="X79" s="18">
        <f>W79/W2</f>
        <v>0.08809891808346214</v>
      </c>
      <c r="Y79">
        <v>13</v>
      </c>
      <c r="Z79" s="18">
        <f>Y79/Y2</f>
        <v>0.09090909090909091</v>
      </c>
      <c r="AA79">
        <v>26</v>
      </c>
      <c r="AB79" s="18">
        <f>AA79/AA2</f>
        <v>0.11063829787234042</v>
      </c>
      <c r="AC79">
        <v>5</v>
      </c>
      <c r="AD79" s="18">
        <f>AC79/AC2</f>
        <v>0.06329113924050633</v>
      </c>
      <c r="AE79">
        <v>13</v>
      </c>
      <c r="AF79" s="18">
        <f>AE79/AE2</f>
        <v>0.06842105263157895</v>
      </c>
      <c r="AG79" s="38"/>
      <c r="AH79">
        <v>12</v>
      </c>
      <c r="AI79" s="18">
        <f>AH79/AH2</f>
        <v>0.10810810810810811</v>
      </c>
      <c r="AJ79">
        <v>3</v>
      </c>
      <c r="AK79" s="18">
        <f>AJ79/AJ2</f>
        <v>0.015873015873015872</v>
      </c>
      <c r="AL79">
        <v>6</v>
      </c>
      <c r="AM79" s="18">
        <f>AL79/AL2</f>
        <v>0.05084745762711865</v>
      </c>
    </row>
    <row r="80" spans="1:39" ht="12.75">
      <c r="A80" s="1" t="s">
        <v>185</v>
      </c>
      <c r="B80">
        <v>2</v>
      </c>
      <c r="C80">
        <v>22</v>
      </c>
      <c r="D80">
        <v>4</v>
      </c>
      <c r="E80">
        <v>3</v>
      </c>
      <c r="F80">
        <v>18</v>
      </c>
      <c r="G80">
        <v>110</v>
      </c>
      <c r="H80">
        <v>209</v>
      </c>
      <c r="I80">
        <v>108</v>
      </c>
      <c r="J80">
        <v>476</v>
      </c>
      <c r="K80" s="18">
        <f>J80/J2</f>
        <v>0.3258042436687201</v>
      </c>
      <c r="L80" s="8">
        <f>L79/L2</f>
        <v>0.04461942257217848</v>
      </c>
      <c r="M80" s="9"/>
      <c r="N80" s="8">
        <f>N79/N2</f>
        <v>0.05981112277019937</v>
      </c>
      <c r="O80">
        <v>518</v>
      </c>
      <c r="P80" s="18">
        <f>O80/O2</f>
        <v>0.3455637091394263</v>
      </c>
      <c r="Q80" s="5"/>
      <c r="R80" s="22">
        <f>P80-K80</f>
        <v>0.019759465470706228</v>
      </c>
      <c r="S80" s="35"/>
      <c r="T80" s="31">
        <f>J80+O80+W80</f>
        <v>1206</v>
      </c>
      <c r="U80" s="18">
        <f>T80/T2</f>
        <v>0.33434987524258386</v>
      </c>
      <c r="V80" s="35"/>
      <c r="W80" s="31">
        <f>Y80+AA80+AC80+AE80</f>
        <v>212</v>
      </c>
      <c r="X80" s="18">
        <f>W80/W2</f>
        <v>0.3276661514683153</v>
      </c>
      <c r="Y80">
        <v>39</v>
      </c>
      <c r="Z80" s="18">
        <f>Y80/Y2</f>
        <v>0.2727272727272727</v>
      </c>
      <c r="AA80">
        <v>89</v>
      </c>
      <c r="AB80" s="18">
        <f>AA80/AA2</f>
        <v>0.37872340425531914</v>
      </c>
      <c r="AC80">
        <v>32</v>
      </c>
      <c r="AD80" s="18">
        <f>AC80/AC2</f>
        <v>0.4050632911392405</v>
      </c>
      <c r="AE80">
        <v>52</v>
      </c>
      <c r="AF80" s="18">
        <f>AE80/AE2</f>
        <v>0.2736842105263158</v>
      </c>
      <c r="AG80" s="38"/>
      <c r="AH80">
        <v>22</v>
      </c>
      <c r="AI80" s="18">
        <f>AH80/AH2</f>
        <v>0.1981981981981982</v>
      </c>
      <c r="AJ80">
        <v>39</v>
      </c>
      <c r="AK80" s="18">
        <f>AJ80/AJ2</f>
        <v>0.20634920634920634</v>
      </c>
      <c r="AL80">
        <v>49</v>
      </c>
      <c r="AM80" s="18">
        <f>AL80/AL2</f>
        <v>0.4152542372881356</v>
      </c>
    </row>
    <row r="81" spans="1:39" ht="12.75">
      <c r="A81" s="1" t="s">
        <v>184</v>
      </c>
      <c r="B81">
        <v>1</v>
      </c>
      <c r="C81">
        <v>10</v>
      </c>
      <c r="D81">
        <v>0</v>
      </c>
      <c r="E81">
        <v>4</v>
      </c>
      <c r="F81">
        <v>24</v>
      </c>
      <c r="G81">
        <v>114</v>
      </c>
      <c r="H81">
        <v>175</v>
      </c>
      <c r="I81">
        <v>54</v>
      </c>
      <c r="J81">
        <v>382</v>
      </c>
      <c r="K81" s="18">
        <f>J81/J2</f>
        <v>0.2614647501711157</v>
      </c>
      <c r="L81">
        <v>111</v>
      </c>
      <c r="N81">
        <v>276</v>
      </c>
      <c r="O81">
        <v>410</v>
      </c>
      <c r="P81" s="18">
        <f>O81/O2</f>
        <v>0.2735156771180787</v>
      </c>
      <c r="Q81" s="5"/>
      <c r="R81" s="22">
        <f>P81-K81</f>
        <v>0.012050926946963025</v>
      </c>
      <c r="S81" s="35"/>
      <c r="T81" s="31">
        <f>J81+O81+W81</f>
        <v>970</v>
      </c>
      <c r="U81" s="18">
        <f>T81/T2</f>
        <v>0.26892154144718605</v>
      </c>
      <c r="V81" s="35"/>
      <c r="W81" s="31">
        <f>Y81+AA81+AC81+AE81</f>
        <v>178</v>
      </c>
      <c r="X81" s="18">
        <f>W81/W2</f>
        <v>0.2751159196290572</v>
      </c>
      <c r="Y81">
        <v>29</v>
      </c>
      <c r="Z81" s="18">
        <f>Y81/Y2</f>
        <v>0.20279720279720279</v>
      </c>
      <c r="AA81">
        <v>78</v>
      </c>
      <c r="AB81" s="18">
        <f>AA81/AA2</f>
        <v>0.33191489361702126</v>
      </c>
      <c r="AC81">
        <v>21</v>
      </c>
      <c r="AD81" s="18">
        <f>AC81/AC2</f>
        <v>0.26582278481012656</v>
      </c>
      <c r="AE81">
        <v>50</v>
      </c>
      <c r="AF81" s="18">
        <f>AE81/AE2</f>
        <v>0.2631578947368421</v>
      </c>
      <c r="AG81" s="38"/>
      <c r="AH81">
        <v>29</v>
      </c>
      <c r="AI81" s="18">
        <f>AH81/AH2</f>
        <v>0.26126126126126126</v>
      </c>
      <c r="AJ81">
        <v>42</v>
      </c>
      <c r="AK81" s="18">
        <f>AJ81/AJ2</f>
        <v>0.2222222222222222</v>
      </c>
      <c r="AL81">
        <v>27</v>
      </c>
      <c r="AM81" s="18">
        <f>AL81/AL2</f>
        <v>0.2288135593220339</v>
      </c>
    </row>
    <row r="82" spans="1:39" ht="12.75">
      <c r="A82" s="1" t="s">
        <v>186</v>
      </c>
      <c r="B82">
        <v>0</v>
      </c>
      <c r="C82">
        <v>12</v>
      </c>
      <c r="D82">
        <v>2</v>
      </c>
      <c r="E82">
        <v>13</v>
      </c>
      <c r="F82">
        <v>56</v>
      </c>
      <c r="G82">
        <v>134</v>
      </c>
      <c r="H82">
        <v>205</v>
      </c>
      <c r="I82">
        <v>84</v>
      </c>
      <c r="J82">
        <v>506</v>
      </c>
      <c r="K82" s="18">
        <f>J82/J2</f>
        <v>0.3463381245722108</v>
      </c>
      <c r="L82" s="8">
        <f>L81/L2</f>
        <v>0.29133858267716534</v>
      </c>
      <c r="M82" s="9"/>
      <c r="N82" s="8">
        <f>N81/N2</f>
        <v>0.28961175236096537</v>
      </c>
      <c r="O82">
        <v>492</v>
      </c>
      <c r="P82" s="18">
        <f>O82/O2</f>
        <v>0.32821881254169444</v>
      </c>
      <c r="Q82" s="5"/>
      <c r="R82" s="22">
        <f>P82-K82</f>
        <v>-0.018119312030516366</v>
      </c>
      <c r="S82" s="35"/>
      <c r="T82" s="31">
        <f>J82+O82+W82</f>
        <v>1198</v>
      </c>
      <c r="U82" s="18">
        <f>T82/T2</f>
        <v>0.3321319656224009</v>
      </c>
      <c r="V82" s="35"/>
      <c r="W82" s="31">
        <f>Y82+AA82+AC82+AE82</f>
        <v>200</v>
      </c>
      <c r="X82" s="18">
        <f>W82/W2</f>
        <v>0.3091190108191654</v>
      </c>
      <c r="Y82">
        <v>62</v>
      </c>
      <c r="Z82" s="18">
        <f>Y82/Y2</f>
        <v>0.43356643356643354</v>
      </c>
      <c r="AA82">
        <v>42</v>
      </c>
      <c r="AB82" s="18">
        <f>AA82/AA2</f>
        <v>0.17872340425531916</v>
      </c>
      <c r="AC82">
        <v>21</v>
      </c>
      <c r="AD82" s="18">
        <f>AC82/AC2</f>
        <v>0.26582278481012656</v>
      </c>
      <c r="AE82">
        <v>75</v>
      </c>
      <c r="AF82" s="18">
        <f>AE82/AE2</f>
        <v>0.39473684210526316</v>
      </c>
      <c r="AG82" s="38"/>
      <c r="AH82">
        <v>48</v>
      </c>
      <c r="AI82" s="18">
        <f>AH82/AH2</f>
        <v>0.43243243243243246</v>
      </c>
      <c r="AJ82">
        <v>105</v>
      </c>
      <c r="AK82" s="18">
        <f>AJ82/AJ2</f>
        <v>0.5555555555555556</v>
      </c>
      <c r="AL82">
        <v>35</v>
      </c>
      <c r="AM82" s="18">
        <f>AL82/AL2</f>
        <v>0.2966101694915254</v>
      </c>
    </row>
    <row r="83" spans="12:39" ht="12.75">
      <c r="L83">
        <v>105</v>
      </c>
      <c r="N83">
        <v>252</v>
      </c>
      <c r="Q83" s="5"/>
      <c r="R83" s="22"/>
      <c r="S83" s="35"/>
      <c r="V83" s="37"/>
      <c r="W83" s="28"/>
      <c r="X83" s="17"/>
      <c r="AB83" s="17"/>
      <c r="AF83" s="17"/>
      <c r="AG83" s="38"/>
      <c r="AI83" s="17"/>
      <c r="AK83" s="17"/>
      <c r="AM83" s="17"/>
    </row>
    <row r="84" spans="1:39" ht="12.75">
      <c r="A84" s="1" t="s">
        <v>45</v>
      </c>
      <c r="B84">
        <v>7</v>
      </c>
      <c r="C84">
        <v>26</v>
      </c>
      <c r="D84">
        <v>4</v>
      </c>
      <c r="E84">
        <v>8</v>
      </c>
      <c r="F84">
        <v>41</v>
      </c>
      <c r="G84">
        <v>173</v>
      </c>
      <c r="H84">
        <v>283</v>
      </c>
      <c r="I84">
        <v>108</v>
      </c>
      <c r="J84">
        <v>650</v>
      </c>
      <c r="K84" s="18">
        <f>J84/J2</f>
        <v>0.44490075290896647</v>
      </c>
      <c r="L84" s="8">
        <f>L83/L2</f>
        <v>0.2755905511811024</v>
      </c>
      <c r="M84" s="9"/>
      <c r="N84" s="8">
        <f>N83/N2</f>
        <v>0.2644281217208814</v>
      </c>
      <c r="O84">
        <v>555</v>
      </c>
      <c r="P84" s="18">
        <f>O84/O2</f>
        <v>0.37024683122081387</v>
      </c>
      <c r="Q84" s="5"/>
      <c r="R84" s="22">
        <f>P84-K84</f>
        <v>-0.0746539216881526</v>
      </c>
      <c r="S84" s="35"/>
      <c r="T84" s="31">
        <f aca="true" t="shared" si="24" ref="T84:T90">J84+O84+W84</f>
        <v>1511</v>
      </c>
      <c r="U84" s="18">
        <f>T84/T2</f>
        <v>0.41890767951205987</v>
      </c>
      <c r="V84" s="35"/>
      <c r="W84" s="31">
        <f aca="true" t="shared" si="25" ref="W84:W90">Y84+AA84+AC84+AE84</f>
        <v>306</v>
      </c>
      <c r="X84" s="18">
        <f>W84/W2</f>
        <v>0.47295208655332305</v>
      </c>
      <c r="Y84">
        <v>55</v>
      </c>
      <c r="Z84" s="18">
        <f>Y84/Y2</f>
        <v>0.38461538461538464</v>
      </c>
      <c r="AA84">
        <v>142</v>
      </c>
      <c r="AB84" s="18">
        <f>AA84/AA2</f>
        <v>0.6042553191489362</v>
      </c>
      <c r="AC84">
        <v>42</v>
      </c>
      <c r="AD84" s="18">
        <f>AC84/AC2</f>
        <v>0.5316455696202531</v>
      </c>
      <c r="AE84">
        <v>67</v>
      </c>
      <c r="AF84" s="18">
        <f>AE84/AE2</f>
        <v>0.3526315789473684</v>
      </c>
      <c r="AG84" s="38"/>
      <c r="AH84">
        <v>0</v>
      </c>
      <c r="AI84" s="18">
        <f>AH84/AH2</f>
        <v>0</v>
      </c>
      <c r="AJ84">
        <v>175</v>
      </c>
      <c r="AK84" s="18">
        <f>AJ84/AJ2</f>
        <v>0.9259259259259259</v>
      </c>
      <c r="AL84">
        <v>45</v>
      </c>
      <c r="AM84" s="18">
        <f>AL84/AL2</f>
        <v>0.3813559322033898</v>
      </c>
    </row>
    <row r="85" spans="1:39" ht="12.75">
      <c r="A85" s="1" t="s">
        <v>181</v>
      </c>
      <c r="B85">
        <v>0</v>
      </c>
      <c r="C85">
        <v>12</v>
      </c>
      <c r="D85">
        <v>2</v>
      </c>
      <c r="E85">
        <v>6</v>
      </c>
      <c r="F85">
        <v>17</v>
      </c>
      <c r="G85">
        <v>102</v>
      </c>
      <c r="H85">
        <v>166</v>
      </c>
      <c r="I85">
        <v>60</v>
      </c>
      <c r="J85">
        <v>365</v>
      </c>
      <c r="K85" s="18">
        <f>J85/J2</f>
        <v>0.24982888432580425</v>
      </c>
      <c r="L85">
        <v>148</v>
      </c>
      <c r="N85">
        <v>368</v>
      </c>
      <c r="O85">
        <v>45</v>
      </c>
      <c r="P85" s="18">
        <f>O85/O2</f>
        <v>0.030020013342228154</v>
      </c>
      <c r="Q85" s="5"/>
      <c r="R85" s="22">
        <f>P85+P86-K85</f>
        <v>0.0003378935260970328</v>
      </c>
      <c r="S85" s="35"/>
      <c r="T85" s="31">
        <f t="shared" si="24"/>
        <v>440</v>
      </c>
      <c r="U85" s="18">
        <f>T85/T2</f>
        <v>0.12198502911006376</v>
      </c>
      <c r="V85" s="35"/>
      <c r="W85" s="31">
        <f t="shared" si="25"/>
        <v>30</v>
      </c>
      <c r="X85" s="18">
        <f>W85/W2</f>
        <v>0.04636785162287481</v>
      </c>
      <c r="Y85">
        <v>7</v>
      </c>
      <c r="Z85" s="18">
        <f>Y85/Y2</f>
        <v>0.04895104895104895</v>
      </c>
      <c r="AA85">
        <v>10</v>
      </c>
      <c r="AB85" s="18">
        <f>AA85/AA2</f>
        <v>0.0425531914893617</v>
      </c>
      <c r="AC85">
        <v>9</v>
      </c>
      <c r="AD85" s="18">
        <f>AC85/AC2</f>
        <v>0.11392405063291139</v>
      </c>
      <c r="AE85">
        <v>4</v>
      </c>
      <c r="AF85" s="18">
        <f>AE85/AE2</f>
        <v>0.021052631578947368</v>
      </c>
      <c r="AG85" s="38"/>
      <c r="AH85">
        <v>0</v>
      </c>
      <c r="AI85" s="18">
        <f>AH85/AH2</f>
        <v>0</v>
      </c>
      <c r="AJ85">
        <v>9</v>
      </c>
      <c r="AK85" s="18">
        <f>AJ85/AJ2</f>
        <v>0.047619047619047616</v>
      </c>
      <c r="AL85">
        <v>7</v>
      </c>
      <c r="AM85" s="18">
        <f>AL85/AL2</f>
        <v>0.059322033898305086</v>
      </c>
    </row>
    <row r="86" spans="1:39" ht="12.75">
      <c r="A86" s="1" t="s">
        <v>161</v>
      </c>
      <c r="L86" s="8">
        <f>L85/L2</f>
        <v>0.3884514435695538</v>
      </c>
      <c r="M86" s="9"/>
      <c r="N86" s="8">
        <f>N85/N2</f>
        <v>0.3861490031479538</v>
      </c>
      <c r="O86">
        <v>330</v>
      </c>
      <c r="P86" s="18">
        <f>O86/O2</f>
        <v>0.2201467645096731</v>
      </c>
      <c r="Q86" s="5"/>
      <c r="R86" s="22"/>
      <c r="S86" s="35"/>
      <c r="T86" s="31">
        <f t="shared" si="24"/>
        <v>433</v>
      </c>
      <c r="U86" s="18">
        <f>T86/T2</f>
        <v>0.12004435819240367</v>
      </c>
      <c r="V86" s="35"/>
      <c r="W86" s="31">
        <f t="shared" si="25"/>
        <v>103</v>
      </c>
      <c r="X86" s="18">
        <f>W86/W2</f>
        <v>0.15919629057187018</v>
      </c>
      <c r="Y86">
        <v>24</v>
      </c>
      <c r="Z86" s="18">
        <f>Y86/Y2</f>
        <v>0.16783216783216784</v>
      </c>
      <c r="AA86">
        <v>20</v>
      </c>
      <c r="AB86" s="18">
        <f>AA86/AA2</f>
        <v>0.0851063829787234</v>
      </c>
      <c r="AC86">
        <v>15</v>
      </c>
      <c r="AD86" s="18">
        <f>AC86/AC2</f>
        <v>0.189873417721519</v>
      </c>
      <c r="AE86">
        <v>44</v>
      </c>
      <c r="AF86" s="18">
        <f>AE86/AE2</f>
        <v>0.23157894736842105</v>
      </c>
      <c r="AG86" s="38"/>
      <c r="AH86">
        <v>6</v>
      </c>
      <c r="AI86" s="18">
        <f>AH86/AH2</f>
        <v>0.05405405405405406</v>
      </c>
      <c r="AK86" s="18"/>
      <c r="AL86">
        <v>26</v>
      </c>
      <c r="AM86" s="18">
        <f>AL86/AL2</f>
        <v>0.22033898305084745</v>
      </c>
    </row>
    <row r="87" spans="1:39" s="13" customFormat="1" ht="12.75">
      <c r="A87" s="1" t="s">
        <v>182</v>
      </c>
      <c r="B87">
        <v>2</v>
      </c>
      <c r="C87">
        <v>8</v>
      </c>
      <c r="D87">
        <v>1</v>
      </c>
      <c r="E87">
        <v>6</v>
      </c>
      <c r="F87">
        <v>36</v>
      </c>
      <c r="G87">
        <v>92</v>
      </c>
      <c r="H87">
        <v>162</v>
      </c>
      <c r="I87">
        <v>73</v>
      </c>
      <c r="J87">
        <v>380</v>
      </c>
      <c r="K87" s="18">
        <f>J87/J2</f>
        <v>0.2600958247775496</v>
      </c>
      <c r="L87" s="14"/>
      <c r="N87" s="14"/>
      <c r="O87">
        <v>229</v>
      </c>
      <c r="P87" s="18">
        <f>O87/O2</f>
        <v>0.15276851234156105</v>
      </c>
      <c r="Q87" s="14"/>
      <c r="R87" s="22">
        <f>P87+P88-K87</f>
        <v>0.05277942538922825</v>
      </c>
      <c r="S87" s="35"/>
      <c r="T87" s="31">
        <f t="shared" si="24"/>
        <v>699</v>
      </c>
      <c r="U87" s="18">
        <f>T87/T2</f>
        <v>0.19378985306348767</v>
      </c>
      <c r="V87" s="35"/>
      <c r="W87" s="31">
        <f t="shared" si="25"/>
        <v>90</v>
      </c>
      <c r="X87" s="18">
        <f>W87/W2</f>
        <v>0.1391035548686244</v>
      </c>
      <c r="Y87">
        <v>18</v>
      </c>
      <c r="Z87" s="18">
        <f>Y87/Y2</f>
        <v>0.1258741258741259</v>
      </c>
      <c r="AA87">
        <v>26</v>
      </c>
      <c r="AB87" s="18">
        <f>AA87/AA2</f>
        <v>0.11063829787234042</v>
      </c>
      <c r="AC87">
        <v>6</v>
      </c>
      <c r="AD87" s="18">
        <f>AC87/AC2</f>
        <v>0.0759493670886076</v>
      </c>
      <c r="AE87">
        <v>40</v>
      </c>
      <c r="AF87" s="18">
        <f>AE87/AE2</f>
        <v>0.21052631578947367</v>
      </c>
      <c r="AG87" s="38"/>
      <c r="AH87">
        <v>5</v>
      </c>
      <c r="AI87" s="18">
        <f>AH87/AH2</f>
        <v>0.04504504504504504</v>
      </c>
      <c r="AJ87">
        <v>4</v>
      </c>
      <c r="AK87" s="18">
        <f>AJ87/AJ2</f>
        <v>0.021164021164021163</v>
      </c>
      <c r="AL87">
        <v>21</v>
      </c>
      <c r="AM87" s="18">
        <f>AL87/AL2</f>
        <v>0.17796610169491525</v>
      </c>
    </row>
    <row r="88" spans="1:39" ht="12.75">
      <c r="A88" s="1" t="s">
        <v>162</v>
      </c>
      <c r="L88">
        <v>140</v>
      </c>
      <c r="N88">
        <v>371</v>
      </c>
      <c r="O88">
        <v>240</v>
      </c>
      <c r="P88" s="18">
        <f>O88/O2</f>
        <v>0.1601067378252168</v>
      </c>
      <c r="Q88" s="5"/>
      <c r="R88" s="22"/>
      <c r="S88" s="35"/>
      <c r="T88" s="31">
        <f t="shared" si="24"/>
        <v>312</v>
      </c>
      <c r="U88" s="18">
        <f>T88/T2</f>
        <v>0.08649847518713612</v>
      </c>
      <c r="V88" s="35"/>
      <c r="W88" s="31">
        <f t="shared" si="25"/>
        <v>72</v>
      </c>
      <c r="X88" s="18">
        <f>W88/W2</f>
        <v>0.11128284389489954</v>
      </c>
      <c r="Y88">
        <v>27</v>
      </c>
      <c r="Z88" s="18">
        <f>Y88/Y2</f>
        <v>0.1888111888111888</v>
      </c>
      <c r="AA88">
        <v>24</v>
      </c>
      <c r="AB88" s="18">
        <f>AA88/AA2</f>
        <v>0.10212765957446808</v>
      </c>
      <c r="AC88">
        <v>2</v>
      </c>
      <c r="AD88" s="18">
        <f>AC88/AC2</f>
        <v>0.02531645569620253</v>
      </c>
      <c r="AE88">
        <v>19</v>
      </c>
      <c r="AF88" s="18">
        <f>AE88/AE2</f>
        <v>0.1</v>
      </c>
      <c r="AG88" s="38"/>
      <c r="AH88">
        <v>35</v>
      </c>
      <c r="AI88" s="18">
        <f>AH88/AH2</f>
        <v>0.3153153153153153</v>
      </c>
      <c r="AK88" s="18"/>
      <c r="AL88">
        <v>12</v>
      </c>
      <c r="AM88" s="18">
        <f>AL88/AL2</f>
        <v>0.1016949152542373</v>
      </c>
    </row>
    <row r="89" spans="1:39" ht="12.75">
      <c r="A89" s="1" t="s">
        <v>183</v>
      </c>
      <c r="B89">
        <v>0</v>
      </c>
      <c r="C89">
        <v>0</v>
      </c>
      <c r="D89">
        <v>0</v>
      </c>
      <c r="E89">
        <v>1</v>
      </c>
      <c r="F89">
        <v>7</v>
      </c>
      <c r="G89">
        <v>19</v>
      </c>
      <c r="H89">
        <v>22</v>
      </c>
      <c r="I89">
        <v>17</v>
      </c>
      <c r="J89">
        <v>66</v>
      </c>
      <c r="K89" s="18">
        <f>J89/J2</f>
        <v>0.045174537987679675</v>
      </c>
      <c r="L89">
        <v>108</v>
      </c>
      <c r="N89">
        <v>245</v>
      </c>
      <c r="O89">
        <v>60</v>
      </c>
      <c r="P89" s="18">
        <f>O89/O2</f>
        <v>0.0400266844563042</v>
      </c>
      <c r="Q89" s="5"/>
      <c r="R89" s="22">
        <f>P89+P90-K89</f>
        <v>0.021536602772827332</v>
      </c>
      <c r="S89" s="35"/>
      <c r="T89" s="31">
        <f t="shared" si="24"/>
        <v>153</v>
      </c>
      <c r="U89" s="18">
        <f>T89/T2</f>
        <v>0.04241752148599945</v>
      </c>
      <c r="V89" s="35"/>
      <c r="W89" s="31">
        <f t="shared" si="25"/>
        <v>27</v>
      </c>
      <c r="X89" s="18">
        <f>W89/W2</f>
        <v>0.04173106646058733</v>
      </c>
      <c r="Y89">
        <v>6</v>
      </c>
      <c r="Z89" s="18">
        <f>Y89/Y2</f>
        <v>0.04195804195804196</v>
      </c>
      <c r="AA89">
        <v>8</v>
      </c>
      <c r="AB89" s="18">
        <f>AA89/AA2</f>
        <v>0.03404255319148936</v>
      </c>
      <c r="AC89">
        <v>1</v>
      </c>
      <c r="AD89" s="18">
        <f>AC89/AC2</f>
        <v>0.012658227848101266</v>
      </c>
      <c r="AE89">
        <v>12</v>
      </c>
      <c r="AF89" s="18">
        <f>AE89/AE2</f>
        <v>0.06315789473684211</v>
      </c>
      <c r="AG89" s="38"/>
      <c r="AH89">
        <v>26</v>
      </c>
      <c r="AI89" s="18">
        <f>AH89/AH2</f>
        <v>0.23423423423423423</v>
      </c>
      <c r="AJ89">
        <v>1</v>
      </c>
      <c r="AK89" s="18">
        <f>AJ89/AJ2</f>
        <v>0.005291005291005291</v>
      </c>
      <c r="AL89">
        <v>5</v>
      </c>
      <c r="AM89" s="18">
        <f>AL89/AL2</f>
        <v>0.0423728813559322</v>
      </c>
    </row>
    <row r="90" spans="1:39" ht="12.75">
      <c r="A90" s="1" t="s">
        <v>163</v>
      </c>
      <c r="L90">
        <v>120</v>
      </c>
      <c r="N90">
        <v>285</v>
      </c>
      <c r="O90">
        <v>40</v>
      </c>
      <c r="P90" s="18">
        <f>O90/O2</f>
        <v>0.0266844563042028</v>
      </c>
      <c r="Q90" s="5"/>
      <c r="R90" s="22"/>
      <c r="S90" s="35"/>
      <c r="T90" s="31">
        <f t="shared" si="24"/>
        <v>59</v>
      </c>
      <c r="U90" s="18">
        <f>T90/T2</f>
        <v>0.01635708344884946</v>
      </c>
      <c r="V90" s="35"/>
      <c r="W90" s="31">
        <f t="shared" si="25"/>
        <v>19</v>
      </c>
      <c r="X90" s="18">
        <f>W90/W2</f>
        <v>0.02936630602782071</v>
      </c>
      <c r="Y90">
        <v>6</v>
      </c>
      <c r="Z90" s="18">
        <f>Y90/Y2</f>
        <v>0.04195804195804196</v>
      </c>
      <c r="AA90">
        <v>5</v>
      </c>
      <c r="AB90" s="18">
        <f>AA90/AA2</f>
        <v>0.02127659574468085</v>
      </c>
      <c r="AC90">
        <v>4</v>
      </c>
      <c r="AD90" s="18">
        <f>AC90/AC2</f>
        <v>0.05063291139240506</v>
      </c>
      <c r="AE90">
        <v>4</v>
      </c>
      <c r="AF90" s="18">
        <f>AE90/AE2</f>
        <v>0.021052631578947368</v>
      </c>
      <c r="AG90" s="38"/>
      <c r="AH90">
        <v>39</v>
      </c>
      <c r="AI90" s="18">
        <f>AH90/AH2</f>
        <v>0.35135135135135137</v>
      </c>
      <c r="AK90" s="18"/>
      <c r="AL90">
        <v>2</v>
      </c>
      <c r="AM90" s="18">
        <f>AL90/AL2</f>
        <v>0.01694915254237288</v>
      </c>
    </row>
    <row r="91" spans="12:39" ht="12.75">
      <c r="L91">
        <v>13</v>
      </c>
      <c r="N91">
        <v>52</v>
      </c>
      <c r="Q91" s="5"/>
      <c r="R91" s="22"/>
      <c r="S91" s="35"/>
      <c r="V91" s="37"/>
      <c r="W91" s="28"/>
      <c r="X91" s="17"/>
      <c r="AB91" s="17"/>
      <c r="AF91" s="17"/>
      <c r="AG91" s="38"/>
      <c r="AI91" s="17"/>
      <c r="AK91" s="17"/>
      <c r="AM91" s="17"/>
    </row>
    <row r="92" spans="1:39" ht="12.75">
      <c r="A92" s="1" t="s">
        <v>46</v>
      </c>
      <c r="B92">
        <v>17</v>
      </c>
      <c r="C92">
        <v>130</v>
      </c>
      <c r="D92">
        <v>33</v>
      </c>
      <c r="E92">
        <v>57</v>
      </c>
      <c r="F92">
        <v>589</v>
      </c>
      <c r="G92">
        <v>2129</v>
      </c>
      <c r="H92">
        <v>4016</v>
      </c>
      <c r="I92">
        <v>2280</v>
      </c>
      <c r="J92">
        <v>9251</v>
      </c>
      <c r="L92">
        <v>3805</v>
      </c>
      <c r="N92">
        <v>8527</v>
      </c>
      <c r="O92">
        <v>7773</v>
      </c>
      <c r="Q92" s="5"/>
      <c r="R92" s="22"/>
      <c r="S92" s="35"/>
      <c r="T92" s="31">
        <f>J92+O92+W92</f>
        <v>18954</v>
      </c>
      <c r="V92" s="37"/>
      <c r="W92" s="31">
        <f>Y92+AA92+AC92+AE92</f>
        <v>1930</v>
      </c>
      <c r="X92" s="17"/>
      <c r="Y92">
        <v>532</v>
      </c>
      <c r="AA92">
        <v>725</v>
      </c>
      <c r="AB92" s="17"/>
      <c r="AC92">
        <v>183</v>
      </c>
      <c r="AE92">
        <v>490</v>
      </c>
      <c r="AF92" s="17"/>
      <c r="AG92" s="38"/>
      <c r="AH92">
        <v>822</v>
      </c>
      <c r="AI92" s="17"/>
      <c r="AJ92">
        <v>1584</v>
      </c>
      <c r="AK92" s="17"/>
      <c r="AL92">
        <v>695</v>
      </c>
      <c r="AM92" s="17"/>
    </row>
    <row r="93" spans="1:39" ht="12.75">
      <c r="A93" s="7" t="s">
        <v>130</v>
      </c>
      <c r="B93" s="10">
        <f aca="true" t="shared" si="26" ref="B93:J93">B92/B2</f>
        <v>1.8888888888888888</v>
      </c>
      <c r="C93" s="10">
        <f t="shared" si="26"/>
        <v>2.8260869565217392</v>
      </c>
      <c r="D93" s="10">
        <f t="shared" si="26"/>
        <v>4.714285714285714</v>
      </c>
      <c r="E93" s="10">
        <f t="shared" si="26"/>
        <v>2.7142857142857144</v>
      </c>
      <c r="F93" s="10">
        <f t="shared" si="26"/>
        <v>5.8316831683168315</v>
      </c>
      <c r="G93" s="10">
        <f t="shared" si="26"/>
        <v>5.515544041450777</v>
      </c>
      <c r="H93" s="10">
        <f t="shared" si="26"/>
        <v>6.344391785150079</v>
      </c>
      <c r="I93" s="10">
        <f t="shared" si="26"/>
        <v>8.837209302325581</v>
      </c>
      <c r="J93" s="10">
        <f t="shared" si="26"/>
        <v>6.3319644079397674</v>
      </c>
      <c r="K93" s="20"/>
      <c r="L93" s="10">
        <f>L92/L2</f>
        <v>9.986876640419947</v>
      </c>
      <c r="M93" s="9"/>
      <c r="N93" s="10">
        <f>N92/N2</f>
        <v>8.947534102833158</v>
      </c>
      <c r="O93" s="10">
        <f>O92/O2</f>
        <v>5.18545697131421</v>
      </c>
      <c r="P93" s="20"/>
      <c r="Q93" s="10">
        <f>O93-J93</f>
        <v>-1.1465074366255577</v>
      </c>
      <c r="R93" s="18"/>
      <c r="S93" s="35"/>
      <c r="T93" s="10">
        <f>T92/T2</f>
        <v>5.254782367618519</v>
      </c>
      <c r="U93" s="20"/>
      <c r="V93" s="37"/>
      <c r="W93" s="10">
        <f>W92/W2</f>
        <v>2.982998454404946</v>
      </c>
      <c r="X93" s="20"/>
      <c r="Y93" s="10">
        <f>Y92/Y2</f>
        <v>3.7202797202797204</v>
      </c>
      <c r="Z93" s="20"/>
      <c r="AA93" s="10">
        <f>AA92/AA2</f>
        <v>3.0851063829787235</v>
      </c>
      <c r="AB93" s="20"/>
      <c r="AC93" s="10">
        <f>AC92/AC2</f>
        <v>2.3164556962025316</v>
      </c>
      <c r="AD93" s="20"/>
      <c r="AE93" s="10">
        <f>AE92/AE2</f>
        <v>2.5789473684210527</v>
      </c>
      <c r="AF93" s="20"/>
      <c r="AG93" s="38"/>
      <c r="AH93" s="10">
        <f>AH92/AH2</f>
        <v>7.405405405405405</v>
      </c>
      <c r="AI93" s="20"/>
      <c r="AJ93" s="10">
        <f>AJ92/AJ2</f>
        <v>8.380952380952381</v>
      </c>
      <c r="AK93" s="20"/>
      <c r="AL93" s="10">
        <f>AL92/AL2</f>
        <v>5.889830508474576</v>
      </c>
      <c r="AM93" s="20"/>
    </row>
    <row r="94" spans="1:39" ht="12.75">
      <c r="A94" s="12"/>
      <c r="B94" s="15"/>
      <c r="C94" s="15"/>
      <c r="D94" s="15"/>
      <c r="E94" s="15"/>
      <c r="F94" s="15"/>
      <c r="G94" s="15"/>
      <c r="H94" s="15"/>
      <c r="I94" s="15"/>
      <c r="J94" s="15"/>
      <c r="K94" s="21"/>
      <c r="L94" s="15"/>
      <c r="M94" s="13"/>
      <c r="N94" s="15"/>
      <c r="O94" s="15"/>
      <c r="P94" s="21"/>
      <c r="Q94" s="15"/>
      <c r="R94" s="19"/>
      <c r="S94" s="35"/>
      <c r="T94" s="33"/>
      <c r="U94" s="21"/>
      <c r="V94" s="37"/>
      <c r="W94" s="24"/>
      <c r="X94" s="21"/>
      <c r="Z94" s="21"/>
      <c r="AB94" s="21"/>
      <c r="AD94" s="21"/>
      <c r="AF94" s="21"/>
      <c r="AG94" s="38"/>
      <c r="AI94" s="21"/>
      <c r="AK94" s="21"/>
      <c r="AM94" s="21"/>
    </row>
    <row r="95" spans="1:39" ht="12.75">
      <c r="A95" s="12" t="s">
        <v>176</v>
      </c>
      <c r="B95" s="15"/>
      <c r="C95" s="15"/>
      <c r="D95" s="15"/>
      <c r="E95" s="15"/>
      <c r="F95" s="15"/>
      <c r="G95" s="15"/>
      <c r="H95" s="15"/>
      <c r="I95" s="15"/>
      <c r="J95" s="15"/>
      <c r="K95" s="21"/>
      <c r="L95" s="15"/>
      <c r="M95" s="13"/>
      <c r="N95" s="15"/>
      <c r="O95" s="15"/>
      <c r="P95" s="21"/>
      <c r="Q95" s="15"/>
      <c r="R95" s="19"/>
      <c r="S95" s="35"/>
      <c r="T95" s="33"/>
      <c r="U95" s="21"/>
      <c r="V95" s="37"/>
      <c r="W95" s="31"/>
      <c r="X95" s="21"/>
      <c r="Y95">
        <v>861</v>
      </c>
      <c r="Z95" s="21"/>
      <c r="AB95" s="21"/>
      <c r="AC95">
        <v>783</v>
      </c>
      <c r="AD95" s="21"/>
      <c r="AE95">
        <v>1825</v>
      </c>
      <c r="AF95" s="21"/>
      <c r="AG95" s="38"/>
      <c r="AI95" s="21"/>
      <c r="AK95" s="21"/>
      <c r="AM95" s="21"/>
    </row>
    <row r="96" spans="1:39" ht="12.75">
      <c r="A96" s="7" t="s">
        <v>177</v>
      </c>
      <c r="B96" s="10"/>
      <c r="C96" s="10"/>
      <c r="D96" s="10"/>
      <c r="E96" s="10"/>
      <c r="F96" s="10"/>
      <c r="G96" s="10"/>
      <c r="H96" s="10"/>
      <c r="I96" s="10"/>
      <c r="J96" s="10"/>
      <c r="K96" s="20"/>
      <c r="L96" s="10"/>
      <c r="M96" s="9"/>
      <c r="N96" s="10"/>
      <c r="O96" s="10"/>
      <c r="P96" s="20"/>
      <c r="Q96" s="10"/>
      <c r="R96" s="18"/>
      <c r="S96" s="35"/>
      <c r="T96" s="32"/>
      <c r="U96" s="20"/>
      <c r="V96" s="37"/>
      <c r="W96" s="29"/>
      <c r="X96" s="20"/>
      <c r="Y96" s="10">
        <f>Y95/Y2</f>
        <v>6.020979020979021</v>
      </c>
      <c r="AB96" s="17"/>
      <c r="AC96" s="10">
        <f>AC95/AC2</f>
        <v>9.91139240506329</v>
      </c>
      <c r="AE96" s="10">
        <f>AE95/AE2</f>
        <v>9.605263157894736</v>
      </c>
      <c r="AF96" s="17"/>
      <c r="AG96" s="38"/>
      <c r="AI96" s="17"/>
      <c r="AK96" s="17"/>
      <c r="AM96" s="17"/>
    </row>
    <row r="97" spans="1:39" ht="12.75">
      <c r="A97" s="12"/>
      <c r="B97" s="15"/>
      <c r="C97" s="15"/>
      <c r="D97" s="15"/>
      <c r="E97" s="15"/>
      <c r="F97" s="15"/>
      <c r="G97" s="15"/>
      <c r="H97" s="15"/>
      <c r="I97" s="15"/>
      <c r="J97" s="15"/>
      <c r="K97" s="21"/>
      <c r="L97" s="15"/>
      <c r="M97" s="13"/>
      <c r="N97" s="15"/>
      <c r="O97" s="15"/>
      <c r="P97" s="21"/>
      <c r="Q97" s="15"/>
      <c r="R97" s="19"/>
      <c r="S97" s="35"/>
      <c r="T97" s="33"/>
      <c r="U97" s="21"/>
      <c r="V97" s="37"/>
      <c r="W97" s="24"/>
      <c r="X97" s="21"/>
      <c r="Y97" s="15"/>
      <c r="AB97" s="17"/>
      <c r="AF97" s="17"/>
      <c r="AG97" s="38"/>
      <c r="AI97" s="17"/>
      <c r="AK97" s="17"/>
      <c r="AM97" s="17"/>
    </row>
    <row r="98" spans="1:39" ht="12.75">
      <c r="A98" s="12" t="s">
        <v>178</v>
      </c>
      <c r="B98" s="15"/>
      <c r="C98" s="15"/>
      <c r="D98" s="15"/>
      <c r="E98" s="15"/>
      <c r="F98" s="15"/>
      <c r="G98" s="15"/>
      <c r="H98" s="15"/>
      <c r="I98" s="15"/>
      <c r="J98" s="15"/>
      <c r="K98" s="21"/>
      <c r="L98" s="15"/>
      <c r="M98" s="13"/>
      <c r="N98" s="15"/>
      <c r="O98" s="15"/>
      <c r="P98" s="21"/>
      <c r="Q98" s="15"/>
      <c r="R98" s="19"/>
      <c r="S98" s="35"/>
      <c r="T98" s="33"/>
      <c r="U98" s="21"/>
      <c r="V98" s="37"/>
      <c r="W98" s="24"/>
      <c r="X98" s="21"/>
      <c r="Y98" s="15"/>
      <c r="AA98">
        <v>903</v>
      </c>
      <c r="AB98" s="17"/>
      <c r="AF98" s="17"/>
      <c r="AG98" s="38"/>
      <c r="AI98" s="17"/>
      <c r="AK98" s="17"/>
      <c r="AL98">
        <v>394</v>
      </c>
      <c r="AM98" s="17"/>
    </row>
    <row r="99" spans="1:39" s="13" customFormat="1" ht="12.75">
      <c r="A99" s="7" t="s">
        <v>179</v>
      </c>
      <c r="B99" s="10"/>
      <c r="C99" s="10"/>
      <c r="D99" s="10"/>
      <c r="E99" s="10"/>
      <c r="F99" s="10"/>
      <c r="G99" s="10"/>
      <c r="H99" s="10"/>
      <c r="I99" s="10"/>
      <c r="J99" s="10"/>
      <c r="K99" s="20"/>
      <c r="L99" s="10"/>
      <c r="M99" s="9"/>
      <c r="N99" s="10"/>
      <c r="O99" s="9"/>
      <c r="P99" s="20"/>
      <c r="Q99" s="8"/>
      <c r="R99" s="18"/>
      <c r="S99" s="35"/>
      <c r="T99" s="32"/>
      <c r="U99" s="20"/>
      <c r="V99" s="37"/>
      <c r="W99" s="29"/>
      <c r="X99" s="20"/>
      <c r="Y99" s="9"/>
      <c r="Z99" s="20"/>
      <c r="AA99" s="10">
        <f>AA98/AA2</f>
        <v>3.842553191489362</v>
      </c>
      <c r="AB99" s="21"/>
      <c r="AD99" s="21"/>
      <c r="AF99" s="21"/>
      <c r="AG99" s="38"/>
      <c r="AI99" s="21"/>
      <c r="AK99" s="21"/>
      <c r="AL99" s="10">
        <f>AL98/AL2</f>
        <v>3.3389830508474576</v>
      </c>
      <c r="AM99" s="21"/>
    </row>
    <row r="100" spans="1:39" s="13" customFormat="1" ht="12.75">
      <c r="A100" s="12"/>
      <c r="B100" s="10"/>
      <c r="C100" s="10"/>
      <c r="D100" s="10"/>
      <c r="E100" s="10"/>
      <c r="F100" s="10"/>
      <c r="G100" s="10"/>
      <c r="H100" s="10"/>
      <c r="I100" s="10"/>
      <c r="J100" s="15"/>
      <c r="K100" s="21"/>
      <c r="L100" s="15"/>
      <c r="N100" s="15"/>
      <c r="P100" s="21"/>
      <c r="Q100" s="14"/>
      <c r="R100" s="19"/>
      <c r="S100" s="35"/>
      <c r="T100" s="33"/>
      <c r="U100" s="21"/>
      <c r="V100" s="37"/>
      <c r="W100" s="24"/>
      <c r="X100" s="21"/>
      <c r="Z100" s="21"/>
      <c r="AB100" s="21"/>
      <c r="AD100" s="21"/>
      <c r="AF100" s="21"/>
      <c r="AG100" s="38"/>
      <c r="AI100" s="21"/>
      <c r="AK100" s="21"/>
      <c r="AM100" s="21"/>
    </row>
    <row r="101" spans="1:39" ht="12.75">
      <c r="A101" s="1" t="s">
        <v>47</v>
      </c>
      <c r="B101">
        <v>4</v>
      </c>
      <c r="C101">
        <v>0</v>
      </c>
      <c r="D101">
        <v>0</v>
      </c>
      <c r="E101">
        <v>0</v>
      </c>
      <c r="F101">
        <v>0</v>
      </c>
      <c r="G101">
        <v>4</v>
      </c>
      <c r="H101">
        <v>16</v>
      </c>
      <c r="I101">
        <v>3</v>
      </c>
      <c r="J101">
        <v>27</v>
      </c>
      <c r="K101" s="18">
        <f>J101/J2</f>
        <v>0.018480492813141684</v>
      </c>
      <c r="L101">
        <v>5</v>
      </c>
      <c r="N101">
        <v>9</v>
      </c>
      <c r="O101">
        <v>14</v>
      </c>
      <c r="P101" s="18">
        <f>O101/O2</f>
        <v>0.009339559706470981</v>
      </c>
      <c r="Q101" s="5"/>
      <c r="R101" s="22">
        <f aca="true" t="shared" si="27" ref="R101:R107">P101-K101</f>
        <v>-0.009140933106670702</v>
      </c>
      <c r="S101" s="35"/>
      <c r="T101" s="31">
        <f aca="true" t="shared" si="28" ref="T101:T107">J101+O101+W101</f>
        <v>50</v>
      </c>
      <c r="U101" s="18">
        <f>T101/T2</f>
        <v>0.01386193512614361</v>
      </c>
      <c r="V101" s="35"/>
      <c r="W101" s="31">
        <f aca="true" t="shared" si="29" ref="W101:W107">Y101+AA101+AC101+AE101</f>
        <v>9</v>
      </c>
      <c r="X101" s="18">
        <f>W101/W2</f>
        <v>0.013910355486862442</v>
      </c>
      <c r="Y101">
        <v>1</v>
      </c>
      <c r="Z101" s="18">
        <f>Y101/Y2</f>
        <v>0.006993006993006993</v>
      </c>
      <c r="AA101">
        <v>3</v>
      </c>
      <c r="AB101" s="18">
        <f>AA101/AA2</f>
        <v>0.01276595744680851</v>
      </c>
      <c r="AC101">
        <v>0</v>
      </c>
      <c r="AD101" s="18">
        <f>AC101/AC2</f>
        <v>0</v>
      </c>
      <c r="AE101">
        <v>5</v>
      </c>
      <c r="AF101" s="18">
        <f>AE101/AE2</f>
        <v>0.02631578947368421</v>
      </c>
      <c r="AG101" s="38"/>
      <c r="AH101">
        <v>1</v>
      </c>
      <c r="AI101" s="18">
        <f>AH101/AH2</f>
        <v>0.009009009009009009</v>
      </c>
      <c r="AJ101">
        <v>0</v>
      </c>
      <c r="AK101" s="18">
        <f>AJ101/AJ2</f>
        <v>0</v>
      </c>
      <c r="AL101">
        <v>0</v>
      </c>
      <c r="AM101" s="18">
        <f>AL101/AL2</f>
        <v>0</v>
      </c>
    </row>
    <row r="102" spans="1:39" ht="12.75">
      <c r="A102" s="1" t="s">
        <v>48</v>
      </c>
      <c r="B102">
        <v>0</v>
      </c>
      <c r="C102">
        <v>0</v>
      </c>
      <c r="D102">
        <v>1</v>
      </c>
      <c r="E102">
        <v>0</v>
      </c>
      <c r="F102">
        <v>4</v>
      </c>
      <c r="G102">
        <v>24</v>
      </c>
      <c r="H102">
        <v>34</v>
      </c>
      <c r="I102">
        <v>18</v>
      </c>
      <c r="J102">
        <v>81</v>
      </c>
      <c r="K102" s="18">
        <f>J102/J2</f>
        <v>0.055441478439425054</v>
      </c>
      <c r="L102">
        <v>28</v>
      </c>
      <c r="N102">
        <v>36</v>
      </c>
      <c r="O102">
        <v>181</v>
      </c>
      <c r="P102" s="18">
        <f>O102/O2</f>
        <v>0.12074716477651767</v>
      </c>
      <c r="Q102" s="5"/>
      <c r="R102" s="22">
        <f t="shared" si="27"/>
        <v>0.06530568633709262</v>
      </c>
      <c r="S102" s="35"/>
      <c r="T102" s="31">
        <f t="shared" si="28"/>
        <v>394</v>
      </c>
      <c r="U102" s="18">
        <f>T102/T2</f>
        <v>0.10923204879401165</v>
      </c>
      <c r="V102" s="35"/>
      <c r="W102" s="31">
        <f t="shared" si="29"/>
        <v>132</v>
      </c>
      <c r="X102" s="18">
        <f>W102/W2</f>
        <v>0.20401854714064915</v>
      </c>
      <c r="Y102">
        <v>55</v>
      </c>
      <c r="Z102" s="18">
        <f>Y102/Y2</f>
        <v>0.38461538461538464</v>
      </c>
      <c r="AA102">
        <v>29</v>
      </c>
      <c r="AB102" s="18">
        <f>AA102/AA2</f>
        <v>0.12340425531914893</v>
      </c>
      <c r="AC102">
        <v>18</v>
      </c>
      <c r="AD102" s="18">
        <f>AC102/AC2</f>
        <v>0.22784810126582278</v>
      </c>
      <c r="AE102">
        <v>30</v>
      </c>
      <c r="AF102" s="18">
        <f>AE102/AE2</f>
        <v>0.15789473684210525</v>
      </c>
      <c r="AG102" s="38"/>
      <c r="AH102">
        <v>3</v>
      </c>
      <c r="AI102" s="18">
        <f>AH102/AH2</f>
        <v>0.02702702702702703</v>
      </c>
      <c r="AJ102">
        <v>27</v>
      </c>
      <c r="AK102" s="18">
        <f>AJ102/AJ2</f>
        <v>0.14285714285714285</v>
      </c>
      <c r="AL102">
        <v>4</v>
      </c>
      <c r="AM102" s="18">
        <f>AL102/AL2</f>
        <v>0.03389830508474576</v>
      </c>
    </row>
    <row r="103" spans="1:39" ht="12.75">
      <c r="A103" s="1" t="s">
        <v>49</v>
      </c>
      <c r="B103">
        <v>0</v>
      </c>
      <c r="C103">
        <v>2</v>
      </c>
      <c r="D103">
        <v>0</v>
      </c>
      <c r="E103">
        <v>0</v>
      </c>
      <c r="F103">
        <v>3</v>
      </c>
      <c r="G103">
        <v>16</v>
      </c>
      <c r="H103">
        <v>13</v>
      </c>
      <c r="I103">
        <v>9</v>
      </c>
      <c r="J103">
        <v>43</v>
      </c>
      <c r="K103" s="18">
        <f>J103/J2</f>
        <v>0.02943189596167009</v>
      </c>
      <c r="L103">
        <v>7</v>
      </c>
      <c r="N103">
        <v>15</v>
      </c>
      <c r="O103">
        <v>69</v>
      </c>
      <c r="P103" s="18">
        <f>O103/O2</f>
        <v>0.046030687124749836</v>
      </c>
      <c r="Q103" s="5"/>
      <c r="R103" s="22">
        <f t="shared" si="27"/>
        <v>0.016598791163079746</v>
      </c>
      <c r="S103" s="35"/>
      <c r="T103" s="31">
        <f t="shared" si="28"/>
        <v>203</v>
      </c>
      <c r="U103" s="18">
        <f>T103/T2</f>
        <v>0.05627945661214306</v>
      </c>
      <c r="V103" s="35"/>
      <c r="W103" s="31">
        <f t="shared" si="29"/>
        <v>91</v>
      </c>
      <c r="X103" s="18">
        <f>W103/W2</f>
        <v>0.14064914992272023</v>
      </c>
      <c r="Y103">
        <v>21</v>
      </c>
      <c r="Z103" s="18">
        <f>Y103/Y2</f>
        <v>0.14685314685314685</v>
      </c>
      <c r="AA103">
        <v>19</v>
      </c>
      <c r="AB103" s="18">
        <f>AA103/AA2</f>
        <v>0.08085106382978724</v>
      </c>
      <c r="AC103">
        <v>2</v>
      </c>
      <c r="AD103" s="18">
        <f>AC103/AC2</f>
        <v>0.02531645569620253</v>
      </c>
      <c r="AE103">
        <v>49</v>
      </c>
      <c r="AF103" s="18">
        <f>AE103/AE2</f>
        <v>0.2578947368421053</v>
      </c>
      <c r="AG103" s="38"/>
      <c r="AH103">
        <v>1</v>
      </c>
      <c r="AI103" s="18">
        <f>AH103/AH2</f>
        <v>0.009009009009009009</v>
      </c>
      <c r="AJ103">
        <v>12</v>
      </c>
      <c r="AK103" s="18">
        <f>AJ103/AJ2</f>
        <v>0.06349206349206349</v>
      </c>
      <c r="AL103">
        <v>5</v>
      </c>
      <c r="AM103" s="18">
        <f>AL103/AL2</f>
        <v>0.0423728813559322</v>
      </c>
    </row>
    <row r="104" spans="1:39" ht="12.75">
      <c r="A104" s="1" t="s">
        <v>50</v>
      </c>
      <c r="B104">
        <v>0</v>
      </c>
      <c r="C104">
        <v>14</v>
      </c>
      <c r="D104">
        <v>3</v>
      </c>
      <c r="E104">
        <v>8</v>
      </c>
      <c r="F104">
        <v>13</v>
      </c>
      <c r="G104">
        <v>37</v>
      </c>
      <c r="H104">
        <v>38</v>
      </c>
      <c r="I104">
        <v>20</v>
      </c>
      <c r="J104">
        <v>133</v>
      </c>
      <c r="K104" s="18">
        <f>J104/J2</f>
        <v>0.09103353867214237</v>
      </c>
      <c r="L104">
        <v>28</v>
      </c>
      <c r="N104">
        <v>56</v>
      </c>
      <c r="O104">
        <v>284</v>
      </c>
      <c r="P104" s="18">
        <f>O104/O2</f>
        <v>0.1894596397598399</v>
      </c>
      <c r="Q104" s="5"/>
      <c r="R104" s="22">
        <f t="shared" si="27"/>
        <v>0.09842610108769753</v>
      </c>
      <c r="S104" s="35"/>
      <c r="T104" s="31">
        <f t="shared" si="28"/>
        <v>758</v>
      </c>
      <c r="U104" s="18">
        <f>T104/T2</f>
        <v>0.21014693651233712</v>
      </c>
      <c r="V104" s="35"/>
      <c r="W104" s="31">
        <f t="shared" si="29"/>
        <v>341</v>
      </c>
      <c r="X104" s="18">
        <f>W104/W2</f>
        <v>0.527047913446677</v>
      </c>
      <c r="Y104">
        <v>49</v>
      </c>
      <c r="Z104" s="18">
        <f>Y104/Y2</f>
        <v>0.34265734265734266</v>
      </c>
      <c r="AA104">
        <v>146</v>
      </c>
      <c r="AB104" s="18">
        <f>AA104/AA2</f>
        <v>0.6212765957446809</v>
      </c>
      <c r="AC104">
        <v>55</v>
      </c>
      <c r="AD104" s="18">
        <f>AC104/AC2</f>
        <v>0.6962025316455697</v>
      </c>
      <c r="AE104">
        <v>91</v>
      </c>
      <c r="AF104" s="18">
        <f>AE104/AE2</f>
        <v>0.4789473684210526</v>
      </c>
      <c r="AG104" s="38"/>
      <c r="AH104">
        <v>27</v>
      </c>
      <c r="AI104" s="18">
        <f>AH104/AH2</f>
        <v>0.24324324324324326</v>
      </c>
      <c r="AJ104">
        <v>26</v>
      </c>
      <c r="AK104" s="18">
        <f>AJ104/AJ2</f>
        <v>0.13756613756613756</v>
      </c>
      <c r="AL104">
        <v>65</v>
      </c>
      <c r="AM104" s="18">
        <f>AL104/AL2</f>
        <v>0.5508474576271186</v>
      </c>
    </row>
    <row r="105" spans="1:39" ht="12.75">
      <c r="A105" s="1" t="s">
        <v>51</v>
      </c>
      <c r="B105">
        <v>2</v>
      </c>
      <c r="C105">
        <v>13</v>
      </c>
      <c r="D105">
        <v>3</v>
      </c>
      <c r="E105">
        <v>4</v>
      </c>
      <c r="F105">
        <v>25</v>
      </c>
      <c r="G105">
        <v>107</v>
      </c>
      <c r="H105">
        <v>180</v>
      </c>
      <c r="I105">
        <v>83</v>
      </c>
      <c r="J105">
        <v>417</v>
      </c>
      <c r="K105" s="18">
        <f>J105/J2</f>
        <v>0.28542094455852157</v>
      </c>
      <c r="L105">
        <v>104</v>
      </c>
      <c r="N105">
        <v>298</v>
      </c>
      <c r="O105">
        <v>227</v>
      </c>
      <c r="P105" s="18">
        <f>O105/O2</f>
        <v>0.1514342895263509</v>
      </c>
      <c r="Q105" s="5"/>
      <c r="R105" s="22">
        <f t="shared" si="27"/>
        <v>-0.13398665503217067</v>
      </c>
      <c r="S105" s="35"/>
      <c r="T105" s="31">
        <f t="shared" si="28"/>
        <v>703</v>
      </c>
      <c r="U105" s="18">
        <f>T105/T2</f>
        <v>0.19489880787357916</v>
      </c>
      <c r="V105" s="35"/>
      <c r="W105" s="31">
        <f t="shared" si="29"/>
        <v>59</v>
      </c>
      <c r="X105" s="18">
        <f>W105/W2</f>
        <v>0.09119010819165378</v>
      </c>
      <c r="Y105">
        <v>16</v>
      </c>
      <c r="Z105" s="18">
        <f>Y105/Y2</f>
        <v>0.11188811188811189</v>
      </c>
      <c r="AA105">
        <v>31</v>
      </c>
      <c r="AB105" s="18">
        <f>AA105/AA2</f>
        <v>0.13191489361702127</v>
      </c>
      <c r="AC105">
        <v>3</v>
      </c>
      <c r="AD105" s="18">
        <f>AC105/AC2</f>
        <v>0.0379746835443038</v>
      </c>
      <c r="AE105">
        <v>9</v>
      </c>
      <c r="AF105" s="18">
        <f>AE105/AE2</f>
        <v>0.04736842105263158</v>
      </c>
      <c r="AG105" s="38"/>
      <c r="AH105">
        <v>22</v>
      </c>
      <c r="AI105" s="18">
        <f>AH105/AH2</f>
        <v>0.1981981981981982</v>
      </c>
      <c r="AJ105">
        <v>38</v>
      </c>
      <c r="AK105" s="18">
        <f>AJ105/AJ2</f>
        <v>0.20105820105820105</v>
      </c>
      <c r="AL105">
        <v>18</v>
      </c>
      <c r="AM105" s="18">
        <f>AL105/AL2</f>
        <v>0.15254237288135594</v>
      </c>
    </row>
    <row r="106" spans="1:39" ht="12.75">
      <c r="A106" s="1" t="s">
        <v>52</v>
      </c>
      <c r="B106">
        <v>3</v>
      </c>
      <c r="C106">
        <v>17</v>
      </c>
      <c r="D106">
        <v>0</v>
      </c>
      <c r="E106">
        <v>7</v>
      </c>
      <c r="F106">
        <v>55</v>
      </c>
      <c r="G106">
        <v>191</v>
      </c>
      <c r="H106">
        <v>336</v>
      </c>
      <c r="I106">
        <v>125</v>
      </c>
      <c r="J106">
        <v>734</v>
      </c>
      <c r="K106" s="18">
        <f>J106/J2</f>
        <v>0.5023956194387406</v>
      </c>
      <c r="L106">
        <v>204</v>
      </c>
      <c r="N106">
        <v>528</v>
      </c>
      <c r="O106">
        <v>700</v>
      </c>
      <c r="P106" s="18">
        <f>O106/O2</f>
        <v>0.466977985323549</v>
      </c>
      <c r="Q106" s="5"/>
      <c r="R106" s="22">
        <f t="shared" si="27"/>
        <v>-0.035417634115191554</v>
      </c>
      <c r="S106" s="35"/>
      <c r="T106" s="31">
        <f t="shared" si="28"/>
        <v>1449</v>
      </c>
      <c r="U106" s="18">
        <f>T106/T2</f>
        <v>0.4017188799556418</v>
      </c>
      <c r="V106" s="35"/>
      <c r="W106" s="31">
        <f t="shared" si="29"/>
        <v>15</v>
      </c>
      <c r="X106" s="18">
        <f>W106/W2</f>
        <v>0.023183925811437404</v>
      </c>
      <c r="Y106">
        <v>1</v>
      </c>
      <c r="Z106" s="18">
        <f>Y106/Y2</f>
        <v>0.006993006993006993</v>
      </c>
      <c r="AA106">
        <v>7</v>
      </c>
      <c r="AB106" s="18">
        <f>AA106/AA2</f>
        <v>0.029787234042553193</v>
      </c>
      <c r="AC106">
        <v>1</v>
      </c>
      <c r="AD106" s="18">
        <f>AC106/AC2</f>
        <v>0.012658227848101266</v>
      </c>
      <c r="AE106">
        <v>6</v>
      </c>
      <c r="AF106" s="18">
        <f>AE106/AE2</f>
        <v>0.031578947368421054</v>
      </c>
      <c r="AG106" s="38"/>
      <c r="AH106">
        <v>53</v>
      </c>
      <c r="AI106" s="18">
        <f>AH106/AH2</f>
        <v>0.4774774774774775</v>
      </c>
      <c r="AJ106">
        <v>81</v>
      </c>
      <c r="AK106" s="18">
        <f>AJ106/AJ2</f>
        <v>0.42857142857142855</v>
      </c>
      <c r="AL106">
        <v>26</v>
      </c>
      <c r="AM106" s="18">
        <f>AL106/AL2</f>
        <v>0.22033898305084745</v>
      </c>
    </row>
    <row r="107" spans="1:39" ht="12.75">
      <c r="A107" s="1" t="s">
        <v>53</v>
      </c>
      <c r="B107">
        <v>0</v>
      </c>
      <c r="C107">
        <v>0</v>
      </c>
      <c r="D107">
        <v>0</v>
      </c>
      <c r="E107">
        <v>2</v>
      </c>
      <c r="F107">
        <v>1</v>
      </c>
      <c r="G107">
        <v>7</v>
      </c>
      <c r="H107">
        <v>16</v>
      </c>
      <c r="I107">
        <v>0</v>
      </c>
      <c r="J107">
        <v>26</v>
      </c>
      <c r="K107" s="18">
        <f>J107/J2</f>
        <v>0.01779603011635866</v>
      </c>
      <c r="L107">
        <v>5</v>
      </c>
      <c r="N107">
        <v>11</v>
      </c>
      <c r="O107">
        <v>24</v>
      </c>
      <c r="P107" s="18">
        <f>O107/O2</f>
        <v>0.016010673782521682</v>
      </c>
      <c r="Q107" s="5"/>
      <c r="R107" s="22">
        <f t="shared" si="27"/>
        <v>-0.0017853563338369773</v>
      </c>
      <c r="S107" s="35"/>
      <c r="T107" s="31">
        <f t="shared" si="28"/>
        <v>50</v>
      </c>
      <c r="U107" s="18">
        <f>T107/T2</f>
        <v>0.01386193512614361</v>
      </c>
      <c r="V107" s="35"/>
      <c r="W107" s="31">
        <f t="shared" si="29"/>
        <v>0</v>
      </c>
      <c r="X107" s="18">
        <f>W107/W2</f>
        <v>0</v>
      </c>
      <c r="Y107">
        <v>0</v>
      </c>
      <c r="Z107" s="18">
        <f>Y107/Y2</f>
        <v>0</v>
      </c>
      <c r="AA107">
        <v>0</v>
      </c>
      <c r="AB107" s="18">
        <f>AA107/AA2</f>
        <v>0</v>
      </c>
      <c r="AC107">
        <v>0</v>
      </c>
      <c r="AD107" s="18">
        <f>AC107/AC2</f>
        <v>0</v>
      </c>
      <c r="AE107">
        <v>0</v>
      </c>
      <c r="AF107" s="18">
        <f>AE107/AE2</f>
        <v>0</v>
      </c>
      <c r="AG107" s="38"/>
      <c r="AH107">
        <v>4</v>
      </c>
      <c r="AI107" s="18">
        <f>AH107/AH2</f>
        <v>0.036036036036036036</v>
      </c>
      <c r="AJ107">
        <v>5</v>
      </c>
      <c r="AK107" s="18">
        <f>AJ107/AJ2</f>
        <v>0.026455026455026454</v>
      </c>
      <c r="AL107">
        <v>0</v>
      </c>
      <c r="AM107" s="18">
        <f>AL107/AL2</f>
        <v>0</v>
      </c>
    </row>
    <row r="108" spans="1:39" ht="12.75">
      <c r="A108" s="1"/>
      <c r="Q108" s="5"/>
      <c r="R108" s="22"/>
      <c r="S108" s="35"/>
      <c r="V108" s="37"/>
      <c r="W108" s="28"/>
      <c r="X108" s="17"/>
      <c r="AB108" s="17"/>
      <c r="AF108" s="17"/>
      <c r="AG108" s="38"/>
      <c r="AI108" s="17"/>
      <c r="AK108" s="17"/>
      <c r="AM108" s="17"/>
    </row>
    <row r="109" spans="1:39" ht="12.75">
      <c r="A109" s="1" t="s">
        <v>54</v>
      </c>
      <c r="B109">
        <v>4</v>
      </c>
      <c r="C109">
        <v>2</v>
      </c>
      <c r="D109">
        <v>0</v>
      </c>
      <c r="E109">
        <v>0</v>
      </c>
      <c r="F109">
        <v>0</v>
      </c>
      <c r="G109">
        <v>1</v>
      </c>
      <c r="H109">
        <v>11</v>
      </c>
      <c r="I109">
        <v>0</v>
      </c>
      <c r="J109">
        <v>18</v>
      </c>
      <c r="K109" s="18">
        <f>J109/J2</f>
        <v>0.012320328542094456</v>
      </c>
      <c r="L109">
        <v>2</v>
      </c>
      <c r="N109">
        <v>1</v>
      </c>
      <c r="O109">
        <v>25</v>
      </c>
      <c r="P109" s="18">
        <f>O109/O2</f>
        <v>0.01667778519012675</v>
      </c>
      <c r="Q109" s="5"/>
      <c r="R109" s="22">
        <f>P109-K109</f>
        <v>0.004357456648032295</v>
      </c>
      <c r="S109" s="35"/>
      <c r="T109" s="31">
        <f aca="true" t="shared" si="30" ref="T109:T115">J109+O109+W109</f>
        <v>46</v>
      </c>
      <c r="U109" s="18">
        <f>T109/T2</f>
        <v>0.01275298031605212</v>
      </c>
      <c r="V109" s="35"/>
      <c r="W109" s="31">
        <f aca="true" t="shared" si="31" ref="W109:W115">Y109+AA109+AC109+AE109</f>
        <v>3</v>
      </c>
      <c r="X109" s="18">
        <f>W109/W2</f>
        <v>0.00463678516228748</v>
      </c>
      <c r="Y109">
        <v>0</v>
      </c>
      <c r="Z109" s="18">
        <f>Y109/Y2</f>
        <v>0</v>
      </c>
      <c r="AA109">
        <v>1</v>
      </c>
      <c r="AB109" s="18">
        <f>AA109/AA2</f>
        <v>0.00425531914893617</v>
      </c>
      <c r="AC109">
        <v>0</v>
      </c>
      <c r="AD109" s="18">
        <f>AC109/AC2</f>
        <v>0</v>
      </c>
      <c r="AE109">
        <v>2</v>
      </c>
      <c r="AF109" s="18">
        <f>AE109/AE2</f>
        <v>0.010526315789473684</v>
      </c>
      <c r="AG109" s="38"/>
      <c r="AH109">
        <v>0</v>
      </c>
      <c r="AI109" s="18">
        <f>AH109/AH2</f>
        <v>0</v>
      </c>
      <c r="AJ109">
        <v>2</v>
      </c>
      <c r="AK109" s="18">
        <f>AJ109/AJ2</f>
        <v>0.010582010582010581</v>
      </c>
      <c r="AL109">
        <v>0</v>
      </c>
      <c r="AM109" s="18">
        <f>AL109/AL2</f>
        <v>0</v>
      </c>
    </row>
    <row r="110" spans="1:39" ht="12.75">
      <c r="A110" s="1" t="s">
        <v>55</v>
      </c>
      <c r="B110">
        <v>1</v>
      </c>
      <c r="C110">
        <v>30</v>
      </c>
      <c r="D110">
        <v>6</v>
      </c>
      <c r="E110">
        <v>11</v>
      </c>
      <c r="F110">
        <v>54</v>
      </c>
      <c r="G110">
        <v>201</v>
      </c>
      <c r="H110">
        <v>344</v>
      </c>
      <c r="I110">
        <v>151</v>
      </c>
      <c r="J110">
        <v>798</v>
      </c>
      <c r="K110" s="18">
        <f>J110/J2</f>
        <v>0.5462012320328542</v>
      </c>
      <c r="L110">
        <v>207</v>
      </c>
      <c r="N110">
        <v>507</v>
      </c>
      <c r="O110">
        <v>690</v>
      </c>
      <c r="P110" s="18">
        <f>O110/O2</f>
        <v>0.4603068712474983</v>
      </c>
      <c r="Q110" s="5"/>
      <c r="R110" s="22">
        <f>P110-K110</f>
        <v>-0.0858943607853559</v>
      </c>
      <c r="S110" s="35"/>
      <c r="T110" s="31">
        <f t="shared" si="30"/>
        <v>2038</v>
      </c>
      <c r="U110" s="18">
        <f>T110/T2</f>
        <v>0.5650124757416135</v>
      </c>
      <c r="V110" s="35"/>
      <c r="W110" s="31">
        <f t="shared" si="31"/>
        <v>550</v>
      </c>
      <c r="X110" s="18">
        <f>W110/W2</f>
        <v>0.8500772797527048</v>
      </c>
      <c r="Y110">
        <v>112</v>
      </c>
      <c r="Z110" s="18">
        <f>Y110/Y2</f>
        <v>0.7832167832167832</v>
      </c>
      <c r="AA110">
        <v>206</v>
      </c>
      <c r="AB110" s="18">
        <f>AA110/AA2</f>
        <v>0.8765957446808511</v>
      </c>
      <c r="AC110">
        <v>65</v>
      </c>
      <c r="AD110" s="18">
        <f>AC110/AC2</f>
        <v>0.8227848101265823</v>
      </c>
      <c r="AE110">
        <v>167</v>
      </c>
      <c r="AF110" s="18">
        <f>AE110/AE2</f>
        <v>0.8789473684210526</v>
      </c>
      <c r="AG110" s="38"/>
      <c r="AH110">
        <v>38</v>
      </c>
      <c r="AI110" s="18">
        <f>AH110/AH2</f>
        <v>0.34234234234234234</v>
      </c>
      <c r="AJ110">
        <v>69</v>
      </c>
      <c r="AK110" s="18">
        <f>AJ110/AJ2</f>
        <v>0.36507936507936506</v>
      </c>
      <c r="AL110">
        <v>9</v>
      </c>
      <c r="AM110" s="18">
        <f>AL110/AL2</f>
        <v>0.07627118644067797</v>
      </c>
    </row>
    <row r="111" spans="1:39" ht="12.75">
      <c r="A111" s="1" t="s">
        <v>164</v>
      </c>
      <c r="O111">
        <v>3</v>
      </c>
      <c r="P111" s="18">
        <f>O111/O2</f>
        <v>0.0020013342228152103</v>
      </c>
      <c r="Q111" s="5"/>
      <c r="R111" s="22"/>
      <c r="S111" s="35"/>
      <c r="T111" s="31">
        <f t="shared" si="30"/>
        <v>3</v>
      </c>
      <c r="U111" s="18">
        <f>T111/T2</f>
        <v>0.0008317161075686166</v>
      </c>
      <c r="V111" s="35"/>
      <c r="W111" s="31">
        <f t="shared" si="31"/>
        <v>0</v>
      </c>
      <c r="X111" s="18">
        <f>W111/W2</f>
        <v>0</v>
      </c>
      <c r="Y111">
        <v>0</v>
      </c>
      <c r="Z111" s="18">
        <f>Y111/Y2</f>
        <v>0</v>
      </c>
      <c r="AA111">
        <v>0</v>
      </c>
      <c r="AB111" s="18">
        <f>AA111/AA2</f>
        <v>0</v>
      </c>
      <c r="AC111">
        <v>0</v>
      </c>
      <c r="AD111" s="18">
        <f>AC111/AC2</f>
        <v>0</v>
      </c>
      <c r="AE111">
        <v>0</v>
      </c>
      <c r="AF111" s="18">
        <f>AE111/AE2</f>
        <v>0</v>
      </c>
      <c r="AG111" s="38"/>
      <c r="AH111">
        <v>0</v>
      </c>
      <c r="AI111" s="18">
        <f>AH111/AH2</f>
        <v>0</v>
      </c>
      <c r="AJ111">
        <v>0</v>
      </c>
      <c r="AK111" s="18">
        <f>AJ111/AJ2</f>
        <v>0</v>
      </c>
      <c r="AL111">
        <v>0</v>
      </c>
      <c r="AM111" s="18">
        <f>AL111/AL2</f>
        <v>0</v>
      </c>
    </row>
    <row r="112" spans="1:39" ht="12.75">
      <c r="A112" s="1" t="s">
        <v>165</v>
      </c>
      <c r="O112">
        <v>10</v>
      </c>
      <c r="P112" s="18">
        <f>O112/O2</f>
        <v>0.0066711140760507</v>
      </c>
      <c r="Q112" s="5"/>
      <c r="R112" s="22"/>
      <c r="S112" s="35"/>
      <c r="T112" s="31">
        <f t="shared" si="30"/>
        <v>12</v>
      </c>
      <c r="U112" s="18">
        <f>T112/T2</f>
        <v>0.0033268644302744664</v>
      </c>
      <c r="V112" s="35"/>
      <c r="W112" s="31">
        <f t="shared" si="31"/>
        <v>2</v>
      </c>
      <c r="X112" s="18">
        <f>W112/W2</f>
        <v>0.0030911901081916537</v>
      </c>
      <c r="Y112">
        <v>0</v>
      </c>
      <c r="Z112" s="18">
        <f>Y112/Y2</f>
        <v>0</v>
      </c>
      <c r="AA112">
        <v>1</v>
      </c>
      <c r="AB112" s="18">
        <f>AA112/AA2</f>
        <v>0.00425531914893617</v>
      </c>
      <c r="AC112">
        <v>0</v>
      </c>
      <c r="AD112" s="18">
        <f>AC112/AC2</f>
        <v>0</v>
      </c>
      <c r="AE112">
        <v>1</v>
      </c>
      <c r="AF112" s="18">
        <f>AE112/AE2</f>
        <v>0.005263157894736842</v>
      </c>
      <c r="AG112" s="38"/>
      <c r="AH112">
        <v>0</v>
      </c>
      <c r="AI112" s="18">
        <f>AH112/AH2</f>
        <v>0</v>
      </c>
      <c r="AJ112">
        <v>0</v>
      </c>
      <c r="AK112" s="18">
        <f>AJ112/AJ2</f>
        <v>0</v>
      </c>
      <c r="AL112">
        <v>0</v>
      </c>
      <c r="AM112" s="18">
        <f>AL112/AL2</f>
        <v>0</v>
      </c>
    </row>
    <row r="113" spans="1:39" ht="12.75">
      <c r="A113" s="1" t="s">
        <v>56</v>
      </c>
      <c r="B113">
        <v>0</v>
      </c>
      <c r="C113">
        <v>2</v>
      </c>
      <c r="D113">
        <v>0</v>
      </c>
      <c r="E113">
        <v>2</v>
      </c>
      <c r="F113">
        <v>4</v>
      </c>
      <c r="G113">
        <v>66</v>
      </c>
      <c r="H113">
        <v>117</v>
      </c>
      <c r="I113">
        <v>46</v>
      </c>
      <c r="J113">
        <v>237</v>
      </c>
      <c r="K113" s="18">
        <f>J113/J2</f>
        <v>0.162217659137577</v>
      </c>
      <c r="L113">
        <v>58</v>
      </c>
      <c r="N113">
        <v>159</v>
      </c>
      <c r="O113">
        <v>277</v>
      </c>
      <c r="P113" s="18">
        <f>O113/O2</f>
        <v>0.1847898599066044</v>
      </c>
      <c r="Q113" s="5"/>
      <c r="R113" s="22">
        <f>P113-K113</f>
        <v>0.022572200769027412</v>
      </c>
      <c r="S113" s="35"/>
      <c r="T113" s="31">
        <f t="shared" si="30"/>
        <v>587</v>
      </c>
      <c r="U113" s="18">
        <f>T113/T2</f>
        <v>0.16273911838092597</v>
      </c>
      <c r="V113" s="35"/>
      <c r="W113" s="31">
        <f t="shared" si="31"/>
        <v>73</v>
      </c>
      <c r="X113" s="18">
        <f>W113/W2</f>
        <v>0.11282843894899536</v>
      </c>
      <c r="Y113">
        <v>21</v>
      </c>
      <c r="Z113" s="18">
        <f>Y113/Y2</f>
        <v>0.14685314685314685</v>
      </c>
      <c r="AA113">
        <v>21</v>
      </c>
      <c r="AB113" s="18">
        <f>AA113/AA2</f>
        <v>0.08936170212765958</v>
      </c>
      <c r="AC113">
        <v>14</v>
      </c>
      <c r="AD113" s="18">
        <f>AC113/AC2</f>
        <v>0.17721518987341772</v>
      </c>
      <c r="AE113">
        <v>17</v>
      </c>
      <c r="AF113" s="18">
        <f>AE113/AE2</f>
        <v>0.08947368421052632</v>
      </c>
      <c r="AG113" s="38"/>
      <c r="AH113">
        <v>17</v>
      </c>
      <c r="AI113" s="18">
        <f>AH113/AH2</f>
        <v>0.15315315315315314</v>
      </c>
      <c r="AJ113">
        <v>1</v>
      </c>
      <c r="AK113" s="18">
        <f>AJ113/AJ2</f>
        <v>0.005291005291005291</v>
      </c>
      <c r="AL113">
        <v>109</v>
      </c>
      <c r="AM113" s="18">
        <f>AL113/AL2</f>
        <v>0.923728813559322</v>
      </c>
    </row>
    <row r="114" spans="1:39" ht="12.75">
      <c r="A114" s="1" t="s">
        <v>57</v>
      </c>
      <c r="B114">
        <v>0</v>
      </c>
      <c r="C114">
        <v>7</v>
      </c>
      <c r="D114">
        <v>0</v>
      </c>
      <c r="E114">
        <v>1</v>
      </c>
      <c r="F114">
        <v>3</v>
      </c>
      <c r="G114">
        <v>2</v>
      </c>
      <c r="H114">
        <v>2</v>
      </c>
      <c r="I114">
        <v>2</v>
      </c>
      <c r="J114">
        <v>17</v>
      </c>
      <c r="K114" s="18">
        <f>J114/J2</f>
        <v>0.01163586584531143</v>
      </c>
      <c r="L114">
        <v>0</v>
      </c>
      <c r="N114">
        <v>5</v>
      </c>
      <c r="O114">
        <v>43</v>
      </c>
      <c r="P114" s="18">
        <f>O114/O2</f>
        <v>0.028685790527018012</v>
      </c>
      <c r="Q114" s="5"/>
      <c r="R114" s="22">
        <f>P114-K114</f>
        <v>0.01704992468170658</v>
      </c>
      <c r="S114" s="35"/>
      <c r="T114" s="31">
        <f t="shared" si="30"/>
        <v>64</v>
      </c>
      <c r="U114" s="18">
        <f>T114/T2</f>
        <v>0.01774327696146382</v>
      </c>
      <c r="V114" s="35"/>
      <c r="W114" s="31">
        <f t="shared" si="31"/>
        <v>4</v>
      </c>
      <c r="X114" s="18">
        <f>W114/W2</f>
        <v>0.0061823802163833074</v>
      </c>
      <c r="Y114">
        <v>3</v>
      </c>
      <c r="Z114" s="18">
        <f>Y114/Y2</f>
        <v>0.02097902097902098</v>
      </c>
      <c r="AA114">
        <v>1</v>
      </c>
      <c r="AB114" s="18">
        <f>AA114/AA2</f>
        <v>0.00425531914893617</v>
      </c>
      <c r="AC114">
        <v>0</v>
      </c>
      <c r="AD114" s="18">
        <f>AC114/AC2</f>
        <v>0</v>
      </c>
      <c r="AE114">
        <v>0</v>
      </c>
      <c r="AF114" s="18">
        <f>AE114/AE2</f>
        <v>0</v>
      </c>
      <c r="AG114" s="38"/>
      <c r="AH114">
        <v>0</v>
      </c>
      <c r="AI114" s="18">
        <f>AH114/AH2</f>
        <v>0</v>
      </c>
      <c r="AJ114">
        <v>3</v>
      </c>
      <c r="AK114" s="18">
        <f>AJ114/AJ2</f>
        <v>0.015873015873015872</v>
      </c>
      <c r="AL114">
        <v>0</v>
      </c>
      <c r="AM114" s="18">
        <f>AL114/AL2</f>
        <v>0</v>
      </c>
    </row>
    <row r="115" spans="1:39" ht="12.75">
      <c r="A115" s="1" t="s">
        <v>58</v>
      </c>
      <c r="B115">
        <v>4</v>
      </c>
      <c r="C115">
        <v>5</v>
      </c>
      <c r="D115">
        <v>1</v>
      </c>
      <c r="E115">
        <v>7</v>
      </c>
      <c r="F115">
        <v>40</v>
      </c>
      <c r="G115">
        <v>116</v>
      </c>
      <c r="H115">
        <v>159</v>
      </c>
      <c r="I115">
        <v>59</v>
      </c>
      <c r="J115">
        <v>391</v>
      </c>
      <c r="K115" s="18">
        <f>J115/J2</f>
        <v>0.2676249144421629</v>
      </c>
      <c r="L115">
        <v>114</v>
      </c>
      <c r="N115">
        <v>281</v>
      </c>
      <c r="O115">
        <v>451</v>
      </c>
      <c r="P115" s="18">
        <f>O115/O2</f>
        <v>0.3008672448298866</v>
      </c>
      <c r="Q115" s="5"/>
      <c r="R115" s="22">
        <f>P115-K115</f>
        <v>0.03324233038772367</v>
      </c>
      <c r="S115" s="35"/>
      <c r="T115" s="31">
        <f t="shared" si="30"/>
        <v>857</v>
      </c>
      <c r="U115" s="18">
        <f>T115/T2</f>
        <v>0.23759356806210147</v>
      </c>
      <c r="V115" s="35"/>
      <c r="W115" s="31">
        <f t="shared" si="31"/>
        <v>15</v>
      </c>
      <c r="X115" s="18">
        <f>W115/W2</f>
        <v>0.023183925811437404</v>
      </c>
      <c r="Y115">
        <v>7</v>
      </c>
      <c r="Z115" s="18">
        <f>Y115/Y2</f>
        <v>0.04895104895104895</v>
      </c>
      <c r="AA115">
        <v>5</v>
      </c>
      <c r="AB115" s="18">
        <f>AA115/AA2</f>
        <v>0.02127659574468085</v>
      </c>
      <c r="AC115">
        <v>0</v>
      </c>
      <c r="AD115" s="18">
        <f>AC115/AC2</f>
        <v>0</v>
      </c>
      <c r="AE115">
        <v>3</v>
      </c>
      <c r="AF115" s="18">
        <f>AE115/AE2</f>
        <v>0.015789473684210527</v>
      </c>
      <c r="AG115" s="38"/>
      <c r="AH115">
        <v>56</v>
      </c>
      <c r="AI115" s="18">
        <f>AH115/AH2</f>
        <v>0.5045045045045045</v>
      </c>
      <c r="AJ115">
        <v>114</v>
      </c>
      <c r="AK115" s="18">
        <f>AJ115/AJ2</f>
        <v>0.6031746031746031</v>
      </c>
      <c r="AL115">
        <v>0</v>
      </c>
      <c r="AM115" s="18">
        <f>AL115/AL2</f>
        <v>0</v>
      </c>
    </row>
    <row r="116" spans="1:39" ht="12.75">
      <c r="A116" s="1"/>
      <c r="Q116" s="5"/>
      <c r="R116" s="22"/>
      <c r="S116" s="35"/>
      <c r="V116" s="37"/>
      <c r="W116" s="28"/>
      <c r="X116" s="17"/>
      <c r="AB116" s="17"/>
      <c r="AF116" s="17"/>
      <c r="AG116" s="38"/>
      <c r="AI116" s="17"/>
      <c r="AK116" s="17"/>
      <c r="AM116" s="17"/>
    </row>
    <row r="117" spans="1:39" ht="12.75">
      <c r="A117" s="1" t="s">
        <v>59</v>
      </c>
      <c r="B117">
        <v>8</v>
      </c>
      <c r="C117">
        <v>155</v>
      </c>
      <c r="D117">
        <v>17</v>
      </c>
      <c r="E117">
        <v>67</v>
      </c>
      <c r="F117">
        <v>382</v>
      </c>
      <c r="G117">
        <v>1310</v>
      </c>
      <c r="H117">
        <v>2118</v>
      </c>
      <c r="I117">
        <v>816</v>
      </c>
      <c r="J117">
        <v>4873</v>
      </c>
      <c r="L117">
        <v>1444</v>
      </c>
      <c r="N117">
        <v>3590</v>
      </c>
      <c r="O117">
        <v>4202</v>
      </c>
      <c r="Q117" s="5"/>
      <c r="R117" s="22"/>
      <c r="S117" s="35"/>
      <c r="T117" s="31">
        <f>J117+O117+W117</f>
        <v>10053</v>
      </c>
      <c r="V117" s="37"/>
      <c r="W117" s="31">
        <f>Y117+AA117+AC117+AE117</f>
        <v>978</v>
      </c>
      <c r="X117" s="17"/>
      <c r="Y117">
        <v>172</v>
      </c>
      <c r="AA117">
        <v>370</v>
      </c>
      <c r="AB117" s="17"/>
      <c r="AC117">
        <v>77</v>
      </c>
      <c r="AE117">
        <v>359</v>
      </c>
      <c r="AF117" s="17"/>
      <c r="AG117" s="38"/>
      <c r="AH117">
        <v>351</v>
      </c>
      <c r="AI117" s="17"/>
      <c r="AJ117">
        <v>856</v>
      </c>
      <c r="AK117" s="17"/>
      <c r="AL117">
        <v>6</v>
      </c>
      <c r="AM117" s="17"/>
    </row>
    <row r="118" spans="1:39" ht="12.75">
      <c r="A118" s="7" t="s">
        <v>131</v>
      </c>
      <c r="B118" s="10">
        <f aca="true" t="shared" si="32" ref="B118:J118">B117/B2</f>
        <v>0.8888888888888888</v>
      </c>
      <c r="C118" s="10">
        <f t="shared" si="32"/>
        <v>3.369565217391304</v>
      </c>
      <c r="D118" s="10">
        <f t="shared" si="32"/>
        <v>2.4285714285714284</v>
      </c>
      <c r="E118" s="10">
        <f t="shared" si="32"/>
        <v>3.1904761904761907</v>
      </c>
      <c r="F118" s="10">
        <f t="shared" si="32"/>
        <v>3.782178217821782</v>
      </c>
      <c r="G118" s="10">
        <f t="shared" si="32"/>
        <v>3.393782383419689</v>
      </c>
      <c r="H118" s="10">
        <f t="shared" si="32"/>
        <v>3.345971563981043</v>
      </c>
      <c r="I118" s="10">
        <f t="shared" si="32"/>
        <v>3.1627906976744184</v>
      </c>
      <c r="J118" s="10">
        <f t="shared" si="32"/>
        <v>3.3353867214236823</v>
      </c>
      <c r="K118" s="20"/>
      <c r="L118" s="10">
        <f>L117/L2</f>
        <v>3.79002624671916</v>
      </c>
      <c r="M118" s="9"/>
      <c r="N118" s="10">
        <f>N117/N2</f>
        <v>3.7670514165792235</v>
      </c>
      <c r="O118" s="10">
        <f>O117/O2</f>
        <v>2.8032021347565044</v>
      </c>
      <c r="P118" s="20"/>
      <c r="Q118" s="10">
        <f>O118-J118</f>
        <v>-0.5321845866671779</v>
      </c>
      <c r="R118" s="18"/>
      <c r="S118" s="35"/>
      <c r="T118" s="10">
        <f>T117/T2</f>
        <v>2.787080676462434</v>
      </c>
      <c r="U118" s="20"/>
      <c r="V118" s="37"/>
      <c r="W118" s="10">
        <f>W117/W2</f>
        <v>1.5115919629057186</v>
      </c>
      <c r="X118" s="20"/>
      <c r="Y118" s="10">
        <f>Y117/Y2</f>
        <v>1.2027972027972027</v>
      </c>
      <c r="Z118" s="20"/>
      <c r="AA118" s="10">
        <f>AA117/AA2</f>
        <v>1.574468085106383</v>
      </c>
      <c r="AB118" s="20"/>
      <c r="AC118" s="10">
        <f>AC117/AC2</f>
        <v>0.9746835443037974</v>
      </c>
      <c r="AD118" s="20"/>
      <c r="AE118" s="10">
        <f>AE117/AE2</f>
        <v>1.8894736842105264</v>
      </c>
      <c r="AF118" s="20"/>
      <c r="AG118" s="38"/>
      <c r="AH118" s="10">
        <f>AH117/AH2</f>
        <v>3.1621621621621623</v>
      </c>
      <c r="AI118" s="20"/>
      <c r="AJ118" s="10">
        <f>AJ117/AJ2</f>
        <v>4.529100529100529</v>
      </c>
      <c r="AK118" s="20"/>
      <c r="AL118" s="10">
        <f>AL117/AL2</f>
        <v>0.05084745762711865</v>
      </c>
      <c r="AM118" s="20"/>
    </row>
    <row r="119" spans="1:39" ht="12.75">
      <c r="A119" s="1" t="s">
        <v>60</v>
      </c>
      <c r="B119">
        <v>4</v>
      </c>
      <c r="C119">
        <v>23</v>
      </c>
      <c r="D119">
        <v>0</v>
      </c>
      <c r="E119">
        <v>14</v>
      </c>
      <c r="F119">
        <v>32</v>
      </c>
      <c r="G119">
        <v>383</v>
      </c>
      <c r="H119">
        <v>748</v>
      </c>
      <c r="I119">
        <v>279</v>
      </c>
      <c r="J119">
        <v>1483</v>
      </c>
      <c r="L119">
        <v>389</v>
      </c>
      <c r="N119">
        <v>988</v>
      </c>
      <c r="O119">
        <v>1629</v>
      </c>
      <c r="Q119" s="5"/>
      <c r="R119" s="22"/>
      <c r="S119" s="35"/>
      <c r="T119" s="31">
        <f>J119+O119+W119</f>
        <v>3326</v>
      </c>
      <c r="V119" s="37"/>
      <c r="W119" s="31">
        <f>Y119+AA119+AC119+AE119</f>
        <v>214</v>
      </c>
      <c r="X119" s="17"/>
      <c r="Y119">
        <v>59</v>
      </c>
      <c r="AA119">
        <v>56</v>
      </c>
      <c r="AB119" s="17"/>
      <c r="AC119">
        <v>42</v>
      </c>
      <c r="AE119">
        <v>57</v>
      </c>
      <c r="AF119" s="17"/>
      <c r="AG119" s="38"/>
      <c r="AH119">
        <v>83</v>
      </c>
      <c r="AI119" s="17"/>
      <c r="AK119" s="17"/>
      <c r="AL119">
        <v>614</v>
      </c>
      <c r="AM119" s="17"/>
    </row>
    <row r="120" spans="1:39" ht="12.75">
      <c r="A120" s="7" t="s">
        <v>132</v>
      </c>
      <c r="B120" s="10">
        <f aca="true" t="shared" si="33" ref="B120:J120">B119/B2</f>
        <v>0.4444444444444444</v>
      </c>
      <c r="C120" s="10">
        <f t="shared" si="33"/>
        <v>0.5</v>
      </c>
      <c r="D120" s="10">
        <f t="shared" si="33"/>
        <v>0</v>
      </c>
      <c r="E120" s="10">
        <f t="shared" si="33"/>
        <v>0.6666666666666666</v>
      </c>
      <c r="F120" s="10">
        <f t="shared" si="33"/>
        <v>0.31683168316831684</v>
      </c>
      <c r="G120" s="10">
        <f t="shared" si="33"/>
        <v>0.9922279792746114</v>
      </c>
      <c r="H120" s="10">
        <f t="shared" si="33"/>
        <v>1.1816745655608214</v>
      </c>
      <c r="I120" s="10">
        <f t="shared" si="33"/>
        <v>1.0813953488372092</v>
      </c>
      <c r="J120" s="10">
        <f t="shared" si="33"/>
        <v>1.0150581793292266</v>
      </c>
      <c r="K120" s="20"/>
      <c r="L120" s="10">
        <f>L119/L2</f>
        <v>1.020997375328084</v>
      </c>
      <c r="M120" s="9"/>
      <c r="N120" s="10">
        <f>N119/N2</f>
        <v>1.036726128016789</v>
      </c>
      <c r="O120" s="10">
        <f>O119/O2</f>
        <v>1.086724482988659</v>
      </c>
      <c r="P120" s="20"/>
      <c r="Q120" s="10">
        <f>O120-J120</f>
        <v>0.0716663036594325</v>
      </c>
      <c r="R120" s="18"/>
      <c r="S120" s="35"/>
      <c r="T120" s="10">
        <f>T119/T2</f>
        <v>0.9220959245910729</v>
      </c>
      <c r="U120" s="20"/>
      <c r="V120" s="37"/>
      <c r="W120" s="10">
        <f>W119/W2</f>
        <v>0.33075734157650694</v>
      </c>
      <c r="X120" s="20"/>
      <c r="Y120" s="10">
        <f>Y119/Y2</f>
        <v>0.4125874125874126</v>
      </c>
      <c r="Z120" s="20"/>
      <c r="AA120" s="10">
        <f>AA119/AA2</f>
        <v>0.23829787234042554</v>
      </c>
      <c r="AB120" s="20"/>
      <c r="AC120" s="10">
        <f>AC119/AC2</f>
        <v>0.5316455696202531</v>
      </c>
      <c r="AD120" s="20"/>
      <c r="AE120" s="10">
        <f>AE119/AE2</f>
        <v>0.3</v>
      </c>
      <c r="AF120" s="20"/>
      <c r="AG120" s="38"/>
      <c r="AH120" s="10">
        <f>AH119/AH2</f>
        <v>0.7477477477477478</v>
      </c>
      <c r="AI120" s="20"/>
      <c r="AJ120" s="10">
        <f>AJ119/AJ2</f>
        <v>0</v>
      </c>
      <c r="AK120" s="20"/>
      <c r="AL120" s="10">
        <f>AL119/AL2</f>
        <v>5.203389830508475</v>
      </c>
      <c r="AM120" s="20"/>
    </row>
    <row r="121" spans="1:39" ht="12.75">
      <c r="A121" s="1" t="s">
        <v>61</v>
      </c>
      <c r="B121">
        <v>32</v>
      </c>
      <c r="C121">
        <v>459</v>
      </c>
      <c r="D121">
        <v>73</v>
      </c>
      <c r="E121">
        <v>337</v>
      </c>
      <c r="F121">
        <v>1616</v>
      </c>
      <c r="G121">
        <v>5920</v>
      </c>
      <c r="H121">
        <v>8294</v>
      </c>
      <c r="I121">
        <v>3096</v>
      </c>
      <c r="J121">
        <v>19827</v>
      </c>
      <c r="L121">
        <v>6382</v>
      </c>
      <c r="N121">
        <v>14497</v>
      </c>
      <c r="O121">
        <v>17118</v>
      </c>
      <c r="Q121" s="5"/>
      <c r="R121" s="22"/>
      <c r="S121" s="35"/>
      <c r="T121" s="31">
        <f>J121+O121+W121</f>
        <v>44573</v>
      </c>
      <c r="V121" s="37"/>
      <c r="W121" s="31">
        <f>Y121+AA121+AC121+AE121</f>
        <v>7628</v>
      </c>
      <c r="X121" s="17"/>
      <c r="Y121">
        <v>1888</v>
      </c>
      <c r="AA121">
        <v>2939</v>
      </c>
      <c r="AB121" s="17"/>
      <c r="AC121">
        <v>810</v>
      </c>
      <c r="AE121">
        <v>1991</v>
      </c>
      <c r="AF121" s="17"/>
      <c r="AG121" s="38"/>
      <c r="AH121">
        <v>1583</v>
      </c>
      <c r="AI121" s="17"/>
      <c r="AJ121">
        <v>3385</v>
      </c>
      <c r="AK121" s="17"/>
      <c r="AL121">
        <v>469</v>
      </c>
      <c r="AM121" s="17"/>
    </row>
    <row r="122" spans="1:39" ht="12.75">
      <c r="A122" s="7" t="s">
        <v>133</v>
      </c>
      <c r="B122" s="10">
        <f aca="true" t="shared" si="34" ref="B122:J122">B121/B2</f>
        <v>3.5555555555555554</v>
      </c>
      <c r="C122" s="10">
        <f t="shared" si="34"/>
        <v>9.978260869565217</v>
      </c>
      <c r="D122" s="10">
        <f t="shared" si="34"/>
        <v>10.428571428571429</v>
      </c>
      <c r="E122" s="10">
        <f t="shared" si="34"/>
        <v>16.047619047619047</v>
      </c>
      <c r="F122" s="10">
        <f t="shared" si="34"/>
        <v>16</v>
      </c>
      <c r="G122" s="10">
        <f t="shared" si="34"/>
        <v>15.336787564766839</v>
      </c>
      <c r="H122" s="10">
        <f t="shared" si="34"/>
        <v>13.102685624012638</v>
      </c>
      <c r="I122" s="10">
        <f t="shared" si="34"/>
        <v>12</v>
      </c>
      <c r="J122" s="10">
        <f t="shared" si="34"/>
        <v>13.570841889117043</v>
      </c>
      <c r="K122" s="20"/>
      <c r="L122" s="10">
        <f>L121/L2</f>
        <v>16.750656167979002</v>
      </c>
      <c r="M122" s="9"/>
      <c r="N122" s="10">
        <f>N121/N2</f>
        <v>15.21196222455404</v>
      </c>
      <c r="O122" s="10">
        <f>O121/O2</f>
        <v>11.41961307538359</v>
      </c>
      <c r="P122" s="20"/>
      <c r="Q122" s="10">
        <f>O122-J122</f>
        <v>-2.1512288137334536</v>
      </c>
      <c r="R122" s="18"/>
      <c r="S122" s="35"/>
      <c r="T122" s="10">
        <f>T121/T2</f>
        <v>12.357360687551981</v>
      </c>
      <c r="U122" s="20"/>
      <c r="V122" s="37"/>
      <c r="W122" s="10">
        <f>W121/W2</f>
        <v>11.789799072642968</v>
      </c>
      <c r="X122" s="20"/>
      <c r="Y122" s="10">
        <f>Y121/Y2</f>
        <v>13.202797202797203</v>
      </c>
      <c r="Z122" s="20"/>
      <c r="AA122" s="10">
        <f>AA121/AA2</f>
        <v>12.506382978723405</v>
      </c>
      <c r="AB122" s="20"/>
      <c r="AC122" s="10">
        <f>AC121/AC2</f>
        <v>10.253164556962025</v>
      </c>
      <c r="AD122" s="20"/>
      <c r="AE122" s="10">
        <f>AE121/AE2</f>
        <v>10.478947368421053</v>
      </c>
      <c r="AF122" s="20"/>
      <c r="AG122" s="38"/>
      <c r="AH122" s="10">
        <f>AH121/AH2</f>
        <v>14.26126126126126</v>
      </c>
      <c r="AI122" s="20"/>
      <c r="AJ122" s="10">
        <f>AJ121/AJ2</f>
        <v>17.91005291005291</v>
      </c>
      <c r="AK122" s="20"/>
      <c r="AL122" s="10">
        <f>AL121/AL2</f>
        <v>3.9745762711864407</v>
      </c>
      <c r="AM122" s="20"/>
    </row>
    <row r="123" spans="1:39" ht="12.75">
      <c r="A123" s="1" t="s">
        <v>62</v>
      </c>
      <c r="B123">
        <v>365</v>
      </c>
      <c r="C123">
        <v>47</v>
      </c>
      <c r="D123">
        <v>0</v>
      </c>
      <c r="E123">
        <v>105</v>
      </c>
      <c r="F123">
        <v>134</v>
      </c>
      <c r="G123">
        <v>3836</v>
      </c>
      <c r="H123">
        <v>7702</v>
      </c>
      <c r="I123">
        <v>3884</v>
      </c>
      <c r="J123">
        <v>16073</v>
      </c>
      <c r="L123">
        <v>4750</v>
      </c>
      <c r="N123">
        <v>10237</v>
      </c>
      <c r="O123">
        <v>19537</v>
      </c>
      <c r="Q123" s="5"/>
      <c r="R123" s="22"/>
      <c r="S123" s="35"/>
      <c r="T123" s="31">
        <f>J123+O123+W123</f>
        <v>41991</v>
      </c>
      <c r="V123" s="37"/>
      <c r="W123" s="31">
        <f>Y123+AA123+AC123+AE123</f>
        <v>6381</v>
      </c>
      <c r="X123" s="17"/>
      <c r="Y123">
        <v>2335</v>
      </c>
      <c r="AA123">
        <v>1306</v>
      </c>
      <c r="AB123" s="17"/>
      <c r="AC123">
        <v>860</v>
      </c>
      <c r="AE123">
        <v>1880</v>
      </c>
      <c r="AF123" s="17"/>
      <c r="AG123" s="38"/>
      <c r="AH123">
        <v>926</v>
      </c>
      <c r="AI123" s="17"/>
      <c r="AK123" s="17"/>
      <c r="AL123">
        <v>7433</v>
      </c>
      <c r="AM123" s="17"/>
    </row>
    <row r="124" spans="1:39" ht="12.75">
      <c r="A124" s="7" t="s">
        <v>134</v>
      </c>
      <c r="B124" s="10">
        <f aca="true" t="shared" si="35" ref="B124:J124">B123/B2</f>
        <v>40.55555555555556</v>
      </c>
      <c r="C124" s="10">
        <f t="shared" si="35"/>
        <v>1.0217391304347827</v>
      </c>
      <c r="D124" s="10">
        <f t="shared" si="35"/>
        <v>0</v>
      </c>
      <c r="E124" s="10">
        <f t="shared" si="35"/>
        <v>5</v>
      </c>
      <c r="F124" s="10">
        <f t="shared" si="35"/>
        <v>1.3267326732673268</v>
      </c>
      <c r="G124" s="10">
        <f t="shared" si="35"/>
        <v>9.937823834196891</v>
      </c>
      <c r="H124" s="10">
        <f t="shared" si="35"/>
        <v>12.167456556082149</v>
      </c>
      <c r="I124" s="10">
        <f t="shared" si="35"/>
        <v>15.054263565891473</v>
      </c>
      <c r="J124" s="10">
        <f t="shared" si="35"/>
        <v>11.001368925393566</v>
      </c>
      <c r="K124" s="20"/>
      <c r="L124" s="10">
        <f>L123/L2</f>
        <v>12.46719160104987</v>
      </c>
      <c r="M124" s="9"/>
      <c r="N124" s="10">
        <f>N123/N2</f>
        <v>10.741867785939139</v>
      </c>
      <c r="O124" s="10">
        <f>O123/O2</f>
        <v>13.033355570380253</v>
      </c>
      <c r="P124" s="20"/>
      <c r="Q124" s="10">
        <f>O124-J124</f>
        <v>2.031986644986688</v>
      </c>
      <c r="R124" s="18"/>
      <c r="S124" s="35"/>
      <c r="T124" s="10">
        <f>T123/T2</f>
        <v>11.641530357637926</v>
      </c>
      <c r="U124" s="20"/>
      <c r="V124" s="37"/>
      <c r="W124" s="10">
        <f>W123/W2</f>
        <v>9.86244204018547</v>
      </c>
      <c r="X124" s="20"/>
      <c r="Y124" s="10">
        <f>Y123/Y2</f>
        <v>16.32867132867133</v>
      </c>
      <c r="Z124" s="20"/>
      <c r="AA124" s="10">
        <f>AA123/AA2</f>
        <v>5.5574468085106385</v>
      </c>
      <c r="AB124" s="20"/>
      <c r="AC124" s="10">
        <f>AC123/AC2</f>
        <v>10.886075949367088</v>
      </c>
      <c r="AD124" s="20"/>
      <c r="AE124" s="10">
        <f>AE123/AE2</f>
        <v>9.894736842105264</v>
      </c>
      <c r="AF124" s="20"/>
      <c r="AG124" s="38"/>
      <c r="AH124" s="10">
        <f>AH123/AH2</f>
        <v>8.342342342342342</v>
      </c>
      <c r="AI124" s="20"/>
      <c r="AJ124" s="10">
        <f>AJ123/AJ2</f>
        <v>0</v>
      </c>
      <c r="AK124" s="20"/>
      <c r="AL124" s="10">
        <f>AL123/AL2</f>
        <v>62.99152542372882</v>
      </c>
      <c r="AM124" s="20"/>
    </row>
    <row r="125" spans="1:39" ht="12.75">
      <c r="A125" s="1" t="s">
        <v>63</v>
      </c>
      <c r="B125">
        <v>9</v>
      </c>
      <c r="C125">
        <v>33</v>
      </c>
      <c r="D125">
        <v>8</v>
      </c>
      <c r="E125">
        <v>44</v>
      </c>
      <c r="F125">
        <v>266</v>
      </c>
      <c r="G125">
        <v>1017</v>
      </c>
      <c r="H125">
        <v>1061</v>
      </c>
      <c r="I125">
        <v>363</v>
      </c>
      <c r="J125">
        <v>2801</v>
      </c>
      <c r="L125">
        <v>915</v>
      </c>
      <c r="N125">
        <v>1972</v>
      </c>
      <c r="O125">
        <v>2805</v>
      </c>
      <c r="Q125" s="5"/>
      <c r="R125" s="22"/>
      <c r="S125" s="35"/>
      <c r="T125" s="31">
        <f>J125+O125+W125</f>
        <v>6635</v>
      </c>
      <c r="V125" s="37"/>
      <c r="W125" s="31">
        <f>Y125+AA125+AC125+AE125</f>
        <v>1029</v>
      </c>
      <c r="X125" s="17"/>
      <c r="Y125">
        <v>460</v>
      </c>
      <c r="AA125">
        <v>227</v>
      </c>
      <c r="AB125" s="17"/>
      <c r="AC125">
        <v>90</v>
      </c>
      <c r="AE125">
        <v>252</v>
      </c>
      <c r="AF125" s="17"/>
      <c r="AG125" s="38"/>
      <c r="AH125">
        <v>319</v>
      </c>
      <c r="AI125" s="17"/>
      <c r="AJ125">
        <v>871</v>
      </c>
      <c r="AK125" s="17"/>
      <c r="AL125">
        <v>162</v>
      </c>
      <c r="AM125" s="17"/>
    </row>
    <row r="126" spans="1:39" ht="12.75">
      <c r="A126" s="7" t="s">
        <v>135</v>
      </c>
      <c r="B126" s="10">
        <f aca="true" t="shared" si="36" ref="B126:J126">B125/B2</f>
        <v>1</v>
      </c>
      <c r="C126" s="10">
        <f t="shared" si="36"/>
        <v>0.717391304347826</v>
      </c>
      <c r="D126" s="10">
        <f t="shared" si="36"/>
        <v>1.1428571428571428</v>
      </c>
      <c r="E126" s="10">
        <f t="shared" si="36"/>
        <v>2.0952380952380953</v>
      </c>
      <c r="F126" s="10">
        <f t="shared" si="36"/>
        <v>2.633663366336634</v>
      </c>
      <c r="G126" s="10">
        <f t="shared" si="36"/>
        <v>2.634715025906736</v>
      </c>
      <c r="H126" s="10">
        <f t="shared" si="36"/>
        <v>1.6761453396524486</v>
      </c>
      <c r="I126" s="10">
        <f t="shared" si="36"/>
        <v>1.4069767441860466</v>
      </c>
      <c r="J126" s="10">
        <f t="shared" si="36"/>
        <v>1.9171800136892538</v>
      </c>
      <c r="K126" s="20"/>
      <c r="L126" s="10">
        <f>L125/L2</f>
        <v>2.4015748031496065</v>
      </c>
      <c r="M126" s="9"/>
      <c r="N126" s="10">
        <f>N125/N2</f>
        <v>2.069254984260231</v>
      </c>
      <c r="O126" s="10">
        <f>O125/O2</f>
        <v>1.8712474983322214</v>
      </c>
      <c r="P126" s="20"/>
      <c r="Q126" s="10">
        <f>O126-J126</f>
        <v>-0.045932515357032466</v>
      </c>
      <c r="R126" s="18"/>
      <c r="S126" s="35"/>
      <c r="T126" s="10">
        <f>T125/T2</f>
        <v>1.839478791239257</v>
      </c>
      <c r="U126" s="20"/>
      <c r="V126" s="37"/>
      <c r="W126" s="10">
        <f>W125/W2</f>
        <v>1.5904173106646058</v>
      </c>
      <c r="X126" s="20"/>
      <c r="Y126" s="10">
        <f>Y125/Y2</f>
        <v>3.2167832167832167</v>
      </c>
      <c r="Z126" s="20"/>
      <c r="AA126" s="10">
        <f>AA125/AA2</f>
        <v>0.9659574468085106</v>
      </c>
      <c r="AB126" s="20"/>
      <c r="AC126" s="10">
        <f>AC125/AC2</f>
        <v>1.139240506329114</v>
      </c>
      <c r="AD126" s="20"/>
      <c r="AE126" s="10">
        <f>AE125/AE2</f>
        <v>1.3263157894736841</v>
      </c>
      <c r="AF126" s="20"/>
      <c r="AG126" s="38"/>
      <c r="AH126" s="10">
        <f>AH125/AH2</f>
        <v>2.873873873873874</v>
      </c>
      <c r="AI126" s="20"/>
      <c r="AJ126" s="10">
        <f>AJ125/AJ2</f>
        <v>4.608465608465608</v>
      </c>
      <c r="AK126" s="20"/>
      <c r="AL126" s="10">
        <f>AL125/AL2</f>
        <v>1.3728813559322033</v>
      </c>
      <c r="AM126" s="20"/>
    </row>
    <row r="127" spans="1:39" s="13" customFormat="1" ht="12.75">
      <c r="A127" s="12"/>
      <c r="B127" s="15"/>
      <c r="C127" s="15"/>
      <c r="D127" s="15"/>
      <c r="E127" s="15"/>
      <c r="F127" s="15"/>
      <c r="G127" s="15"/>
      <c r="H127" s="15"/>
      <c r="I127" s="15"/>
      <c r="J127" s="15"/>
      <c r="K127" s="21"/>
      <c r="L127" s="15"/>
      <c r="N127" s="15"/>
      <c r="P127" s="21"/>
      <c r="Q127" s="14"/>
      <c r="R127" s="19"/>
      <c r="S127" s="35"/>
      <c r="T127" s="33"/>
      <c r="U127" s="21"/>
      <c r="V127" s="37"/>
      <c r="W127" s="24"/>
      <c r="X127" s="21"/>
      <c r="Z127" s="21"/>
      <c r="AB127" s="21"/>
      <c r="AD127" s="21"/>
      <c r="AF127" s="21"/>
      <c r="AG127" s="38"/>
      <c r="AI127" s="21"/>
      <c r="AK127" s="21"/>
      <c r="AM127" s="21"/>
    </row>
    <row r="128" spans="1:39" ht="12.75">
      <c r="A128" s="1" t="s">
        <v>64</v>
      </c>
      <c r="B128">
        <v>4</v>
      </c>
      <c r="C128">
        <v>9</v>
      </c>
      <c r="D128">
        <v>3</v>
      </c>
      <c r="E128">
        <v>13</v>
      </c>
      <c r="F128">
        <v>60</v>
      </c>
      <c r="G128">
        <v>253</v>
      </c>
      <c r="H128">
        <v>445</v>
      </c>
      <c r="I128">
        <v>166</v>
      </c>
      <c r="J128">
        <v>953</v>
      </c>
      <c r="K128" s="18">
        <f>J128/J2</f>
        <v>0.6522929500342232</v>
      </c>
      <c r="L128">
        <v>251</v>
      </c>
      <c r="N128">
        <v>631</v>
      </c>
      <c r="O128">
        <v>891</v>
      </c>
      <c r="P128" s="18">
        <f>O128/O2</f>
        <v>0.5943962641761175</v>
      </c>
      <c r="Q128" s="5"/>
      <c r="R128" s="22">
        <f aca="true" t="shared" si="37" ref="R128:R137">P128-K128</f>
        <v>-0.0578966858581057</v>
      </c>
      <c r="S128" s="35"/>
      <c r="T128" s="31">
        <f aca="true" t="shared" si="38" ref="T128:T139">J128+O128+W128</f>
        <v>2241</v>
      </c>
      <c r="U128" s="18">
        <f>T128/T2</f>
        <v>0.6212919323537566</v>
      </c>
      <c r="V128" s="35"/>
      <c r="W128" s="31">
        <f aca="true" t="shared" si="39" ref="W128:W139">Y128+AA128+AC128+AE128</f>
        <v>397</v>
      </c>
      <c r="X128" s="18">
        <f>W128/W2</f>
        <v>0.6136012364760433</v>
      </c>
      <c r="Y128">
        <v>79</v>
      </c>
      <c r="Z128" s="18">
        <f>Y128/Y2</f>
        <v>0.5524475524475524</v>
      </c>
      <c r="AA128">
        <v>164</v>
      </c>
      <c r="AB128" s="18">
        <f>AA128/AA2</f>
        <v>0.6978723404255319</v>
      </c>
      <c r="AC128">
        <v>57</v>
      </c>
      <c r="AD128" s="18">
        <f>AC128/AC2</f>
        <v>0.7215189873417721</v>
      </c>
      <c r="AE128">
        <v>97</v>
      </c>
      <c r="AF128" s="18">
        <f>AE128/AE2</f>
        <v>0.5105263157894737</v>
      </c>
      <c r="AG128" s="38"/>
      <c r="AH128">
        <v>53</v>
      </c>
      <c r="AI128" s="18">
        <f>AH128/AH2</f>
        <v>0.4774774774774775</v>
      </c>
      <c r="AJ128">
        <v>73</v>
      </c>
      <c r="AK128" s="18">
        <f>AJ128/AJ2</f>
        <v>0.3862433862433862</v>
      </c>
      <c r="AL128">
        <v>72</v>
      </c>
      <c r="AM128" s="18">
        <f>AL128/AL2</f>
        <v>0.6101694915254238</v>
      </c>
    </row>
    <row r="129" spans="1:39" ht="12.75">
      <c r="A129" s="1" t="s">
        <v>65</v>
      </c>
      <c r="B129">
        <v>2</v>
      </c>
      <c r="C129">
        <v>22</v>
      </c>
      <c r="D129">
        <v>7</v>
      </c>
      <c r="E129">
        <v>20</v>
      </c>
      <c r="F129">
        <v>65</v>
      </c>
      <c r="G129">
        <v>231</v>
      </c>
      <c r="H129">
        <v>265</v>
      </c>
      <c r="I129">
        <v>84</v>
      </c>
      <c r="J129">
        <v>696</v>
      </c>
      <c r="K129" s="18">
        <f>J129/J2</f>
        <v>0.47638603696098564</v>
      </c>
      <c r="L129">
        <v>201</v>
      </c>
      <c r="N129">
        <v>463</v>
      </c>
      <c r="O129">
        <v>649</v>
      </c>
      <c r="P129" s="18">
        <f>O129/O2</f>
        <v>0.43295530353569045</v>
      </c>
      <c r="Q129" s="5"/>
      <c r="R129" s="22">
        <f t="shared" si="37"/>
        <v>-0.04343073342529519</v>
      </c>
      <c r="S129" s="35"/>
      <c r="T129" s="31">
        <f t="shared" si="38"/>
        <v>1621</v>
      </c>
      <c r="U129" s="18">
        <f>T129/T2</f>
        <v>0.4494039367895758</v>
      </c>
      <c r="V129" s="35"/>
      <c r="W129" s="31">
        <f t="shared" si="39"/>
        <v>276</v>
      </c>
      <c r="X129" s="18">
        <f>W129/W2</f>
        <v>0.4265842349304482</v>
      </c>
      <c r="Y129">
        <v>71</v>
      </c>
      <c r="Z129" s="18">
        <f>Y129/Y2</f>
        <v>0.4965034965034965</v>
      </c>
      <c r="AA129">
        <v>101</v>
      </c>
      <c r="AB129" s="18">
        <f>AA129/AA2</f>
        <v>0.4297872340425532</v>
      </c>
      <c r="AC129">
        <v>22</v>
      </c>
      <c r="AD129" s="18">
        <f>AC129/AC2</f>
        <v>0.27848101265822783</v>
      </c>
      <c r="AE129">
        <v>82</v>
      </c>
      <c r="AF129" s="18">
        <f>AE129/AE2</f>
        <v>0.43157894736842106</v>
      </c>
      <c r="AG129" s="38"/>
      <c r="AH129">
        <v>51</v>
      </c>
      <c r="AI129" s="18">
        <f>AH129/AH2</f>
        <v>0.4594594594594595</v>
      </c>
      <c r="AJ129">
        <v>72</v>
      </c>
      <c r="AK129" s="18">
        <f>AJ129/AJ2</f>
        <v>0.38095238095238093</v>
      </c>
      <c r="AL129">
        <v>37</v>
      </c>
      <c r="AM129" s="18">
        <f>AL129/AL2</f>
        <v>0.3135593220338983</v>
      </c>
    </row>
    <row r="130" spans="1:39" ht="12.75">
      <c r="A130" s="1" t="s">
        <v>66</v>
      </c>
      <c r="B130">
        <v>0</v>
      </c>
      <c r="C130">
        <v>15</v>
      </c>
      <c r="D130">
        <v>0</v>
      </c>
      <c r="E130">
        <v>1</v>
      </c>
      <c r="F130">
        <v>2</v>
      </c>
      <c r="G130">
        <v>2</v>
      </c>
      <c r="H130">
        <v>8</v>
      </c>
      <c r="I130">
        <v>1</v>
      </c>
      <c r="J130">
        <v>29</v>
      </c>
      <c r="K130" s="18">
        <f>J130/J2</f>
        <v>0.019849418206707735</v>
      </c>
      <c r="L130">
        <v>8</v>
      </c>
      <c r="N130">
        <v>14</v>
      </c>
      <c r="O130">
        <v>22</v>
      </c>
      <c r="P130" s="18">
        <f>O130/O2</f>
        <v>0.01467645096731154</v>
      </c>
      <c r="Q130" s="5"/>
      <c r="R130" s="22">
        <f t="shared" si="37"/>
        <v>-0.005172967239396194</v>
      </c>
      <c r="S130" s="35"/>
      <c r="T130" s="31">
        <f t="shared" si="38"/>
        <v>60</v>
      </c>
      <c r="U130" s="18">
        <f>T130/T2</f>
        <v>0.01663432215137233</v>
      </c>
      <c r="V130" s="35"/>
      <c r="W130" s="31">
        <f t="shared" si="39"/>
        <v>9</v>
      </c>
      <c r="X130" s="18">
        <f>W130/W2</f>
        <v>0.013910355486862442</v>
      </c>
      <c r="Y130">
        <v>2</v>
      </c>
      <c r="Z130" s="18">
        <f>Y130/Y2</f>
        <v>0.013986013986013986</v>
      </c>
      <c r="AA130">
        <v>5</v>
      </c>
      <c r="AB130" s="18">
        <f>AA130/AA2</f>
        <v>0.02127659574468085</v>
      </c>
      <c r="AC130">
        <v>0</v>
      </c>
      <c r="AD130" s="18">
        <f>AC130/AC2</f>
        <v>0</v>
      </c>
      <c r="AE130">
        <v>2</v>
      </c>
      <c r="AF130" s="18">
        <f>AE130/AE2</f>
        <v>0.010526315789473684</v>
      </c>
      <c r="AG130" s="38"/>
      <c r="AH130">
        <v>2</v>
      </c>
      <c r="AI130" s="18">
        <f>AH130/AH2</f>
        <v>0.018018018018018018</v>
      </c>
      <c r="AJ130">
        <v>0</v>
      </c>
      <c r="AK130" s="18">
        <f>AJ130/AJ2</f>
        <v>0</v>
      </c>
      <c r="AL130">
        <v>2</v>
      </c>
      <c r="AM130" s="18">
        <f>AL130/AL2</f>
        <v>0.01694915254237288</v>
      </c>
    </row>
    <row r="131" spans="1:39" ht="12.75">
      <c r="A131" s="1" t="s">
        <v>67</v>
      </c>
      <c r="B131">
        <v>3</v>
      </c>
      <c r="C131">
        <v>4</v>
      </c>
      <c r="D131">
        <v>1</v>
      </c>
      <c r="E131">
        <v>3</v>
      </c>
      <c r="F131">
        <v>20</v>
      </c>
      <c r="G131">
        <v>108</v>
      </c>
      <c r="H131">
        <v>177</v>
      </c>
      <c r="I131">
        <v>58</v>
      </c>
      <c r="J131">
        <v>374</v>
      </c>
      <c r="K131" s="18">
        <f>J131/J2</f>
        <v>0.25598904859685145</v>
      </c>
      <c r="L131">
        <v>102</v>
      </c>
      <c r="N131">
        <v>257</v>
      </c>
      <c r="O131">
        <v>350</v>
      </c>
      <c r="P131" s="18">
        <f>O131/O2</f>
        <v>0.2334889926617745</v>
      </c>
      <c r="Q131" s="5"/>
      <c r="R131" s="22">
        <f t="shared" si="37"/>
        <v>-0.02250005593507695</v>
      </c>
      <c r="S131" s="35"/>
      <c r="T131" s="31">
        <f t="shared" si="38"/>
        <v>871</v>
      </c>
      <c r="U131" s="18">
        <f>T131/T2</f>
        <v>0.24147490989742168</v>
      </c>
      <c r="V131" s="35"/>
      <c r="W131" s="31">
        <f t="shared" si="39"/>
        <v>147</v>
      </c>
      <c r="X131" s="18">
        <f>W131/W2</f>
        <v>0.22720247295208656</v>
      </c>
      <c r="Y131">
        <v>24</v>
      </c>
      <c r="Z131" s="18">
        <f>Y131/Y2</f>
        <v>0.16783216783216784</v>
      </c>
      <c r="AA131">
        <v>60</v>
      </c>
      <c r="AB131" s="18">
        <f>AA131/AA2</f>
        <v>0.2553191489361702</v>
      </c>
      <c r="AC131">
        <v>28</v>
      </c>
      <c r="AD131" s="18">
        <f>AC131/AC2</f>
        <v>0.35443037974683544</v>
      </c>
      <c r="AE131">
        <v>35</v>
      </c>
      <c r="AF131" s="18">
        <f>AE131/AE2</f>
        <v>0.18421052631578946</v>
      </c>
      <c r="AG131" s="38"/>
      <c r="AH131">
        <v>16</v>
      </c>
      <c r="AI131" s="18">
        <f>AH131/AH2</f>
        <v>0.14414414414414414</v>
      </c>
      <c r="AJ131">
        <v>17</v>
      </c>
      <c r="AK131" s="18">
        <f>AJ131/AJ2</f>
        <v>0.08994708994708994</v>
      </c>
      <c r="AL131">
        <v>47</v>
      </c>
      <c r="AM131" s="18">
        <f>AL131/AL2</f>
        <v>0.3983050847457627</v>
      </c>
    </row>
    <row r="132" spans="1:39" ht="12.75">
      <c r="A132" s="1" t="s">
        <v>68</v>
      </c>
      <c r="B132">
        <v>1</v>
      </c>
      <c r="C132">
        <v>27</v>
      </c>
      <c r="D132">
        <v>3</v>
      </c>
      <c r="E132">
        <v>9</v>
      </c>
      <c r="F132">
        <v>54</v>
      </c>
      <c r="G132">
        <v>108</v>
      </c>
      <c r="H132">
        <v>74</v>
      </c>
      <c r="I132">
        <v>7</v>
      </c>
      <c r="J132">
        <v>283</v>
      </c>
      <c r="K132" s="18">
        <f>J132/J2</f>
        <v>0.19370294318959616</v>
      </c>
      <c r="L132">
        <v>77</v>
      </c>
      <c r="N132">
        <v>171</v>
      </c>
      <c r="O132">
        <v>265</v>
      </c>
      <c r="P132" s="18">
        <f>O132/O2</f>
        <v>0.17678452301534356</v>
      </c>
      <c r="Q132" s="5"/>
      <c r="R132" s="22">
        <f t="shared" si="37"/>
        <v>-0.016918420174252602</v>
      </c>
      <c r="S132" s="35"/>
      <c r="T132" s="31">
        <f t="shared" si="38"/>
        <v>624</v>
      </c>
      <c r="U132" s="18">
        <f>T132/T2</f>
        <v>0.17299695037427223</v>
      </c>
      <c r="V132" s="35"/>
      <c r="W132" s="31">
        <f t="shared" si="39"/>
        <v>76</v>
      </c>
      <c r="X132" s="18">
        <f>W132/W2</f>
        <v>0.11746522411128284</v>
      </c>
      <c r="Y132">
        <v>24</v>
      </c>
      <c r="Z132" s="18">
        <f>Y132/Y2</f>
        <v>0.16783216783216784</v>
      </c>
      <c r="AA132">
        <v>19</v>
      </c>
      <c r="AB132" s="18">
        <f>AA132/AA2</f>
        <v>0.08085106382978724</v>
      </c>
      <c r="AC132">
        <v>6</v>
      </c>
      <c r="AD132" s="18">
        <f>AC132/AC2</f>
        <v>0.0759493670886076</v>
      </c>
      <c r="AE132">
        <v>27</v>
      </c>
      <c r="AF132" s="18">
        <f>AE132/AE2</f>
        <v>0.14210526315789473</v>
      </c>
      <c r="AG132" s="38"/>
      <c r="AH132">
        <v>21</v>
      </c>
      <c r="AI132" s="18">
        <f>AH132/AH2</f>
        <v>0.1891891891891892</v>
      </c>
      <c r="AJ132">
        <v>69</v>
      </c>
      <c r="AK132" s="18">
        <f>AJ132/AJ2</f>
        <v>0.36507936507936506</v>
      </c>
      <c r="AL132">
        <v>5</v>
      </c>
      <c r="AM132" s="18">
        <f>AL132/AL2</f>
        <v>0.0423728813559322</v>
      </c>
    </row>
    <row r="133" spans="1:39" ht="12.75">
      <c r="A133" s="1" t="s">
        <v>69</v>
      </c>
      <c r="B133">
        <v>1</v>
      </c>
      <c r="C133">
        <v>8</v>
      </c>
      <c r="D133">
        <v>2</v>
      </c>
      <c r="E133">
        <v>7</v>
      </c>
      <c r="F133">
        <v>47</v>
      </c>
      <c r="G133">
        <v>121</v>
      </c>
      <c r="H133">
        <v>207</v>
      </c>
      <c r="I133">
        <v>96</v>
      </c>
      <c r="J133">
        <v>489</v>
      </c>
      <c r="K133" s="18">
        <f>J133/J2</f>
        <v>0.3347022587268994</v>
      </c>
      <c r="L133">
        <v>142</v>
      </c>
      <c r="N133">
        <v>329</v>
      </c>
      <c r="O133">
        <v>462</v>
      </c>
      <c r="P133" s="18">
        <f>O133/O2</f>
        <v>0.30820547031354234</v>
      </c>
      <c r="Q133" s="5"/>
      <c r="R133" s="22">
        <f t="shared" si="37"/>
        <v>-0.026496788413357064</v>
      </c>
      <c r="S133" s="35"/>
      <c r="T133" s="31">
        <f t="shared" si="38"/>
        <v>1113</v>
      </c>
      <c r="U133" s="18">
        <f>T133/T2</f>
        <v>0.3085666759079568</v>
      </c>
      <c r="V133" s="35"/>
      <c r="W133" s="31">
        <f t="shared" si="39"/>
        <v>162</v>
      </c>
      <c r="X133" s="18">
        <f>W133/W2</f>
        <v>0.250386398763524</v>
      </c>
      <c r="Y133">
        <v>50</v>
      </c>
      <c r="Z133" s="18">
        <f>Y133/Y2</f>
        <v>0.34965034965034963</v>
      </c>
      <c r="AA133">
        <v>35</v>
      </c>
      <c r="AB133" s="18">
        <f>AA133/AA2</f>
        <v>0.14893617021276595</v>
      </c>
      <c r="AC133">
        <v>15</v>
      </c>
      <c r="AD133" s="18">
        <f>AC133/AC2</f>
        <v>0.189873417721519</v>
      </c>
      <c r="AE133">
        <v>62</v>
      </c>
      <c r="AF133" s="18">
        <f>AE133/AE2</f>
        <v>0.3263157894736842</v>
      </c>
      <c r="AG133" s="38"/>
      <c r="AH133">
        <v>58</v>
      </c>
      <c r="AI133" s="18">
        <f>AH133/AH2</f>
        <v>0.5225225225225225</v>
      </c>
      <c r="AJ133">
        <v>102</v>
      </c>
      <c r="AK133" s="18">
        <f>AJ133/AJ2</f>
        <v>0.5396825396825397</v>
      </c>
      <c r="AL133">
        <v>30</v>
      </c>
      <c r="AM133" s="18">
        <f>AL133/AL2</f>
        <v>0.2542372881355932</v>
      </c>
    </row>
    <row r="134" spans="1:39" ht="12.75">
      <c r="A134" s="1" t="s">
        <v>70</v>
      </c>
      <c r="B134">
        <v>0</v>
      </c>
      <c r="C134">
        <v>7</v>
      </c>
      <c r="D134">
        <v>2</v>
      </c>
      <c r="E134">
        <v>4</v>
      </c>
      <c r="F134">
        <v>15</v>
      </c>
      <c r="G134">
        <v>30</v>
      </c>
      <c r="H134">
        <v>39</v>
      </c>
      <c r="I134">
        <v>1</v>
      </c>
      <c r="J134">
        <v>98</v>
      </c>
      <c r="K134" s="18">
        <f>J134/J2</f>
        <v>0.06707734428473648</v>
      </c>
      <c r="L134">
        <v>28</v>
      </c>
      <c r="N134">
        <v>49</v>
      </c>
      <c r="O134">
        <v>108</v>
      </c>
      <c r="P134" s="18">
        <f>O134/O2</f>
        <v>0.07204803202134756</v>
      </c>
      <c r="Q134" s="5"/>
      <c r="R134" s="22">
        <f t="shared" si="37"/>
        <v>0.004970687736611079</v>
      </c>
      <c r="S134" s="35"/>
      <c r="T134" s="31">
        <f t="shared" si="38"/>
        <v>230</v>
      </c>
      <c r="U134" s="18">
        <f>T134/T2</f>
        <v>0.0637649015802606</v>
      </c>
      <c r="V134" s="35"/>
      <c r="W134" s="31">
        <f t="shared" si="39"/>
        <v>24</v>
      </c>
      <c r="X134" s="18">
        <f>W134/W2</f>
        <v>0.03709428129829984</v>
      </c>
      <c r="Y134">
        <v>7</v>
      </c>
      <c r="Z134" s="18">
        <f>Y134/Y2</f>
        <v>0.04895104895104895</v>
      </c>
      <c r="AA134">
        <v>7</v>
      </c>
      <c r="AB134" s="18">
        <f>AA134/AA2</f>
        <v>0.029787234042553193</v>
      </c>
      <c r="AC134">
        <v>4</v>
      </c>
      <c r="AD134" s="18">
        <f>AC134/AC2</f>
        <v>0.05063291139240506</v>
      </c>
      <c r="AE134">
        <v>6</v>
      </c>
      <c r="AF134" s="18">
        <f>AE134/AE2</f>
        <v>0.031578947368421054</v>
      </c>
      <c r="AG134" s="38"/>
      <c r="AH134">
        <v>12</v>
      </c>
      <c r="AI134" s="18">
        <f>AH134/AH2</f>
        <v>0.10810810810810811</v>
      </c>
      <c r="AJ134">
        <v>40</v>
      </c>
      <c r="AK134" s="18">
        <f>AJ134/AJ2</f>
        <v>0.21164021164021163</v>
      </c>
      <c r="AL134">
        <v>1</v>
      </c>
      <c r="AM134" s="18">
        <f>AL134/AL2</f>
        <v>0.00847457627118644</v>
      </c>
    </row>
    <row r="135" spans="1:39" ht="12.75">
      <c r="A135" s="1" t="s">
        <v>71</v>
      </c>
      <c r="B135">
        <v>1</v>
      </c>
      <c r="C135">
        <v>6</v>
      </c>
      <c r="D135">
        <v>2</v>
      </c>
      <c r="E135">
        <v>5</v>
      </c>
      <c r="F135">
        <v>25</v>
      </c>
      <c r="G135">
        <v>68</v>
      </c>
      <c r="H135">
        <v>84</v>
      </c>
      <c r="I135">
        <v>34</v>
      </c>
      <c r="J135">
        <v>225</v>
      </c>
      <c r="K135" s="18">
        <f>J135/J2</f>
        <v>0.1540041067761807</v>
      </c>
      <c r="L135">
        <v>58</v>
      </c>
      <c r="N135">
        <v>149</v>
      </c>
      <c r="O135">
        <v>240</v>
      </c>
      <c r="P135" s="18">
        <f>O135/O2</f>
        <v>0.1601067378252168</v>
      </c>
      <c r="Q135" s="5"/>
      <c r="R135" s="22">
        <f t="shared" si="37"/>
        <v>0.006102631049036106</v>
      </c>
      <c r="S135" s="35"/>
      <c r="T135" s="31">
        <f t="shared" si="38"/>
        <v>551</v>
      </c>
      <c r="U135" s="18">
        <f>T135/T2</f>
        <v>0.15275852509010257</v>
      </c>
      <c r="V135" s="35"/>
      <c r="W135" s="31">
        <f t="shared" si="39"/>
        <v>86</v>
      </c>
      <c r="X135" s="18">
        <f>W135/W2</f>
        <v>0.13292117465224113</v>
      </c>
      <c r="Y135">
        <v>25</v>
      </c>
      <c r="Z135" s="18">
        <f>Y135/Y2</f>
        <v>0.17482517482517482</v>
      </c>
      <c r="AA135">
        <v>24</v>
      </c>
      <c r="AB135" s="18">
        <f>AA135/AA2</f>
        <v>0.10212765957446808</v>
      </c>
      <c r="AC135">
        <v>11</v>
      </c>
      <c r="AD135" s="18">
        <f>AC135/AC2</f>
        <v>0.13924050632911392</v>
      </c>
      <c r="AE135">
        <v>26</v>
      </c>
      <c r="AF135" s="18">
        <f>AE135/AE2</f>
        <v>0.1368421052631579</v>
      </c>
      <c r="AG135" s="38"/>
      <c r="AH135">
        <v>28</v>
      </c>
      <c r="AI135" s="18">
        <f>AH135/AH2</f>
        <v>0.25225225225225223</v>
      </c>
      <c r="AJ135">
        <v>55</v>
      </c>
      <c r="AK135" s="18">
        <f>AJ135/AJ2</f>
        <v>0.291005291005291</v>
      </c>
      <c r="AL135">
        <v>12</v>
      </c>
      <c r="AM135" s="18">
        <f>AL135/AL2</f>
        <v>0.1016949152542373</v>
      </c>
    </row>
    <row r="136" spans="1:39" ht="12.75">
      <c r="A136" s="1" t="s">
        <v>72</v>
      </c>
      <c r="B136">
        <v>3</v>
      </c>
      <c r="C136">
        <v>2</v>
      </c>
      <c r="D136">
        <v>2</v>
      </c>
      <c r="E136">
        <v>10</v>
      </c>
      <c r="F136">
        <v>51</v>
      </c>
      <c r="G136">
        <v>184</v>
      </c>
      <c r="H136">
        <v>292</v>
      </c>
      <c r="I136">
        <v>131</v>
      </c>
      <c r="J136">
        <v>675</v>
      </c>
      <c r="K136" s="18">
        <f>J136/J2</f>
        <v>0.4620123203285421</v>
      </c>
      <c r="L136">
        <v>185</v>
      </c>
      <c r="N136">
        <v>445</v>
      </c>
      <c r="O136">
        <v>747</v>
      </c>
      <c r="P136" s="18">
        <f>O136/O2</f>
        <v>0.4983322214809873</v>
      </c>
      <c r="Q136" s="5"/>
      <c r="R136" s="22">
        <f t="shared" si="37"/>
        <v>0.03631990115244521</v>
      </c>
      <c r="S136" s="35"/>
      <c r="T136" s="31">
        <f t="shared" si="38"/>
        <v>1711</v>
      </c>
      <c r="U136" s="18">
        <f>T136/T2</f>
        <v>0.47435542001663433</v>
      </c>
      <c r="V136" s="35"/>
      <c r="W136" s="31">
        <f t="shared" si="39"/>
        <v>289</v>
      </c>
      <c r="X136" s="18">
        <f>W136/W2</f>
        <v>0.446676970633694</v>
      </c>
      <c r="Y136">
        <v>72</v>
      </c>
      <c r="Z136" s="18">
        <f>Y136/Y2</f>
        <v>0.5034965034965035</v>
      </c>
      <c r="AA136">
        <v>87</v>
      </c>
      <c r="AB136" s="18">
        <f>AA136/AA2</f>
        <v>0.3702127659574468</v>
      </c>
      <c r="AC136">
        <v>23</v>
      </c>
      <c r="AD136" s="18">
        <f>AC136/AC2</f>
        <v>0.2911392405063291</v>
      </c>
      <c r="AE136">
        <v>107</v>
      </c>
      <c r="AF136" s="18">
        <f>AE136/AE2</f>
        <v>0.5631578947368421</v>
      </c>
      <c r="AG136" s="38"/>
      <c r="AH136">
        <v>77</v>
      </c>
      <c r="AI136" s="18">
        <f>AH136/AH2</f>
        <v>0.6936936936936937</v>
      </c>
      <c r="AJ136">
        <v>83</v>
      </c>
      <c r="AK136" s="18">
        <f>AJ136/AJ2</f>
        <v>0.43915343915343913</v>
      </c>
      <c r="AL136">
        <v>58</v>
      </c>
      <c r="AM136" s="18">
        <f>AL136/AL2</f>
        <v>0.4915254237288136</v>
      </c>
    </row>
    <row r="137" spans="1:39" ht="12.75">
      <c r="A137" s="1" t="s">
        <v>73</v>
      </c>
      <c r="B137">
        <v>1</v>
      </c>
      <c r="C137">
        <v>9</v>
      </c>
      <c r="D137">
        <v>2</v>
      </c>
      <c r="E137">
        <v>4</v>
      </c>
      <c r="F137">
        <v>36</v>
      </c>
      <c r="G137">
        <v>106</v>
      </c>
      <c r="H137">
        <v>170</v>
      </c>
      <c r="I137">
        <v>83</v>
      </c>
      <c r="J137">
        <v>411</v>
      </c>
      <c r="K137" s="18">
        <f>J137/J2</f>
        <v>0.2813141683778234</v>
      </c>
      <c r="L137">
        <v>107</v>
      </c>
      <c r="N137">
        <v>263</v>
      </c>
      <c r="O137">
        <v>491</v>
      </c>
      <c r="P137" s="18">
        <f>O137/O2</f>
        <v>0.3275517011340894</v>
      </c>
      <c r="Q137" s="5"/>
      <c r="R137" s="22">
        <f t="shared" si="37"/>
        <v>0.046237532756265964</v>
      </c>
      <c r="S137" s="35"/>
      <c r="T137" s="31">
        <f t="shared" si="38"/>
        <v>1085</v>
      </c>
      <c r="U137" s="18">
        <f>T137/T2</f>
        <v>0.30080399223731635</v>
      </c>
      <c r="V137" s="35"/>
      <c r="W137" s="31">
        <f t="shared" si="39"/>
        <v>183</v>
      </c>
      <c r="X137" s="18">
        <f>W137/W2</f>
        <v>0.2828438948995363</v>
      </c>
      <c r="Y137">
        <v>40</v>
      </c>
      <c r="Z137" s="18">
        <f>Y137/Y2</f>
        <v>0.27972027972027974</v>
      </c>
      <c r="AA137">
        <v>52</v>
      </c>
      <c r="AB137" s="18">
        <f>AA137/AA2</f>
        <v>0.22127659574468084</v>
      </c>
      <c r="AC137">
        <v>24</v>
      </c>
      <c r="AD137" s="18">
        <f>AC137/AC2</f>
        <v>0.3037974683544304</v>
      </c>
      <c r="AE137">
        <v>67</v>
      </c>
      <c r="AF137" s="18">
        <f>AE137/AE2</f>
        <v>0.3526315789473684</v>
      </c>
      <c r="AG137" s="38"/>
      <c r="AH137">
        <v>45</v>
      </c>
      <c r="AI137" s="18">
        <f>AH137/AH2</f>
        <v>0.40540540540540543</v>
      </c>
      <c r="AJ137">
        <v>99</v>
      </c>
      <c r="AK137" s="18">
        <f>AJ137/AJ2</f>
        <v>0.5238095238095238</v>
      </c>
      <c r="AL137">
        <v>28</v>
      </c>
      <c r="AM137" s="18">
        <f>AL137/AL2</f>
        <v>0.23728813559322035</v>
      </c>
    </row>
    <row r="138" spans="1:39" ht="12.75">
      <c r="A138" s="1" t="s">
        <v>166</v>
      </c>
      <c r="O138">
        <v>914</v>
      </c>
      <c r="P138" s="18">
        <f>O138/O2</f>
        <v>0.609739826551034</v>
      </c>
      <c r="Q138" s="5"/>
      <c r="R138" s="22"/>
      <c r="S138" s="35"/>
      <c r="T138" s="31">
        <f t="shared" si="38"/>
        <v>1255</v>
      </c>
      <c r="U138" s="18">
        <f>T138/T2</f>
        <v>0.3479345716662046</v>
      </c>
      <c r="V138" s="35"/>
      <c r="W138" s="31">
        <f t="shared" si="39"/>
        <v>341</v>
      </c>
      <c r="X138" s="18">
        <f>W138/W2</f>
        <v>0.527047913446677</v>
      </c>
      <c r="Y138">
        <v>84</v>
      </c>
      <c r="Z138" s="18">
        <f>Y138/Y2</f>
        <v>0.5874125874125874</v>
      </c>
      <c r="AA138">
        <v>103</v>
      </c>
      <c r="AB138" s="18">
        <f>AA138/AA2</f>
        <v>0.43829787234042555</v>
      </c>
      <c r="AC138">
        <v>41</v>
      </c>
      <c r="AD138" s="18">
        <f>AC138/AC2</f>
        <v>0.5189873417721519</v>
      </c>
      <c r="AE138">
        <v>113</v>
      </c>
      <c r="AF138" s="18">
        <f>AE138/AE2</f>
        <v>0.5947368421052631</v>
      </c>
      <c r="AG138" s="38"/>
      <c r="AH138">
        <v>89</v>
      </c>
      <c r="AI138" s="18">
        <f>AH138/AH2</f>
        <v>0.8018018018018018</v>
      </c>
      <c r="AK138" s="18"/>
      <c r="AL138">
        <v>69</v>
      </c>
      <c r="AM138" s="18">
        <f>AL138/AL2</f>
        <v>0.5847457627118644</v>
      </c>
    </row>
    <row r="139" spans="1:39" ht="12.75">
      <c r="A139" s="1" t="s">
        <v>167</v>
      </c>
      <c r="O139">
        <v>87</v>
      </c>
      <c r="P139" s="18">
        <f>O139/O2</f>
        <v>0.058038692461641096</v>
      </c>
      <c r="Q139" s="5"/>
      <c r="R139" s="22"/>
      <c r="S139" s="35"/>
      <c r="T139" s="31">
        <f t="shared" si="38"/>
        <v>115</v>
      </c>
      <c r="U139" s="18">
        <f>T139/T2</f>
        <v>0.0318824507901303</v>
      </c>
      <c r="V139" s="35"/>
      <c r="W139" s="31">
        <f t="shared" si="39"/>
        <v>28</v>
      </c>
      <c r="X139" s="18">
        <f>W139/W2</f>
        <v>0.04327666151468315</v>
      </c>
      <c r="Y139">
        <v>5</v>
      </c>
      <c r="Z139" s="18">
        <f>Y139/Y2</f>
        <v>0.03496503496503497</v>
      </c>
      <c r="AA139">
        <v>8</v>
      </c>
      <c r="AB139" s="18">
        <f>AA139/AA2</f>
        <v>0.03404255319148936</v>
      </c>
      <c r="AC139">
        <v>4</v>
      </c>
      <c r="AD139" s="18">
        <f>AC139/AC2</f>
        <v>0.05063291139240506</v>
      </c>
      <c r="AE139">
        <v>11</v>
      </c>
      <c r="AF139" s="18">
        <f>AE139/AE2</f>
        <v>0.05789473684210526</v>
      </c>
      <c r="AG139" s="38"/>
      <c r="AH139">
        <v>12</v>
      </c>
      <c r="AI139" s="18">
        <f>AH139/AH2</f>
        <v>0.10810810810810811</v>
      </c>
      <c r="AK139" s="18"/>
      <c r="AL139">
        <v>12</v>
      </c>
      <c r="AM139" s="18">
        <f>AL139/AL2</f>
        <v>0.1016949152542373</v>
      </c>
    </row>
    <row r="140" spans="1:39" ht="12.75">
      <c r="A140" s="1"/>
      <c r="Q140" s="5"/>
      <c r="R140" s="22"/>
      <c r="S140" s="35"/>
      <c r="V140" s="37"/>
      <c r="W140" s="28"/>
      <c r="X140" s="17"/>
      <c r="AB140" s="17"/>
      <c r="AF140" s="17"/>
      <c r="AG140" s="38"/>
      <c r="AI140" s="17"/>
      <c r="AK140" s="17"/>
      <c r="AM140" s="17"/>
    </row>
    <row r="141" spans="1:39" ht="12.75">
      <c r="A141" s="1" t="s">
        <v>74</v>
      </c>
      <c r="B141">
        <v>4</v>
      </c>
      <c r="C141">
        <v>3</v>
      </c>
      <c r="D141">
        <v>0</v>
      </c>
      <c r="E141">
        <v>4</v>
      </c>
      <c r="F141">
        <v>3</v>
      </c>
      <c r="G141">
        <v>36</v>
      </c>
      <c r="H141">
        <v>60</v>
      </c>
      <c r="I141">
        <v>21</v>
      </c>
      <c r="J141">
        <v>131</v>
      </c>
      <c r="K141" s="8">
        <f>J141/J2</f>
        <v>0.08966461327857632</v>
      </c>
      <c r="L141">
        <v>26</v>
      </c>
      <c r="N141">
        <v>72</v>
      </c>
      <c r="O141">
        <v>105</v>
      </c>
      <c r="P141" s="8">
        <f>O141/O2</f>
        <v>0.07004669779853236</v>
      </c>
      <c r="Q141" s="5"/>
      <c r="R141" s="5">
        <f>P141-K141</f>
        <v>-0.019617915480043963</v>
      </c>
      <c r="S141" s="35"/>
      <c r="T141" s="31">
        <f>J141+O141+W141</f>
        <v>291</v>
      </c>
      <c r="U141" s="8">
        <f>T141/T2</f>
        <v>0.08067646243415581</v>
      </c>
      <c r="V141" s="35"/>
      <c r="W141" s="31">
        <f>Y141+AA141+AC141+AE141</f>
        <v>55</v>
      </c>
      <c r="X141" s="8">
        <f>W141/W2</f>
        <v>0.08500772797527048</v>
      </c>
      <c r="Y141">
        <v>9</v>
      </c>
      <c r="Z141" s="18">
        <f>Y141/Y2</f>
        <v>0.06293706293706294</v>
      </c>
      <c r="AA141">
        <v>33</v>
      </c>
      <c r="AB141" s="18">
        <f>AA141/AA2</f>
        <v>0.14042553191489363</v>
      </c>
      <c r="AC141">
        <v>7</v>
      </c>
      <c r="AD141" s="18">
        <f>AC141/AC2</f>
        <v>0.08860759493670886</v>
      </c>
      <c r="AE141">
        <v>6</v>
      </c>
      <c r="AF141" s="18">
        <f>AE141/AE2</f>
        <v>0.031578947368421054</v>
      </c>
      <c r="AG141" s="38"/>
      <c r="AH141">
        <v>8</v>
      </c>
      <c r="AI141" s="18">
        <f>AH141/AH2</f>
        <v>0.07207207207207207</v>
      </c>
      <c r="AJ141">
        <v>12</v>
      </c>
      <c r="AK141" s="18">
        <f>AJ141/AJ2</f>
        <v>0.06349206349206349</v>
      </c>
      <c r="AL141">
        <v>5</v>
      </c>
      <c r="AM141" s="18">
        <f>AL141/AL2</f>
        <v>0.0423728813559322</v>
      </c>
    </row>
    <row r="142" spans="1:39" ht="12.75">
      <c r="A142" s="1" t="s">
        <v>75</v>
      </c>
      <c r="B142">
        <v>2</v>
      </c>
      <c r="C142">
        <v>33</v>
      </c>
      <c r="D142">
        <v>5</v>
      </c>
      <c r="E142">
        <v>9</v>
      </c>
      <c r="F142">
        <v>42</v>
      </c>
      <c r="G142">
        <v>117</v>
      </c>
      <c r="H142">
        <v>150</v>
      </c>
      <c r="I142">
        <v>36</v>
      </c>
      <c r="J142">
        <v>394</v>
      </c>
      <c r="K142" s="8">
        <f>J142/J2</f>
        <v>0.26967830253251196</v>
      </c>
      <c r="L142">
        <v>69</v>
      </c>
      <c r="N142">
        <v>222</v>
      </c>
      <c r="O142">
        <v>378</v>
      </c>
      <c r="P142" s="8">
        <f>O142/O2</f>
        <v>0.25216811207471646</v>
      </c>
      <c r="Q142" s="5"/>
      <c r="R142" s="5">
        <f>P142-K142</f>
        <v>-0.017510190457795505</v>
      </c>
      <c r="S142" s="35"/>
      <c r="T142" s="31">
        <f>J142+O142+W142</f>
        <v>953</v>
      </c>
      <c r="U142" s="8">
        <f>T142/T2</f>
        <v>0.2642084835042972</v>
      </c>
      <c r="V142" s="35"/>
      <c r="W142" s="31">
        <f>Y142+AA142+AC142+AE142</f>
        <v>181</v>
      </c>
      <c r="X142" s="8">
        <f>W142/W2</f>
        <v>0.2797527047913447</v>
      </c>
      <c r="Y142">
        <v>47</v>
      </c>
      <c r="Z142" s="18">
        <f>Y142/Y2</f>
        <v>0.32867132867132864</v>
      </c>
      <c r="AA142">
        <v>64</v>
      </c>
      <c r="AB142" s="18">
        <f>AA142/AA2</f>
        <v>0.2723404255319149</v>
      </c>
      <c r="AC142">
        <v>21</v>
      </c>
      <c r="AD142" s="18">
        <f>AC142/AC2</f>
        <v>0.26582278481012656</v>
      </c>
      <c r="AE142">
        <v>49</v>
      </c>
      <c r="AF142" s="18">
        <f>AE142/AE2</f>
        <v>0.2578947368421053</v>
      </c>
      <c r="AG142" s="38"/>
      <c r="AH142">
        <v>10</v>
      </c>
      <c r="AI142" s="18">
        <f>AH142/AH2</f>
        <v>0.09009009009009009</v>
      </c>
      <c r="AJ142">
        <v>79</v>
      </c>
      <c r="AK142" s="18">
        <f>AJ142/AJ2</f>
        <v>0.41798941798941797</v>
      </c>
      <c r="AL142">
        <v>10</v>
      </c>
      <c r="AM142" s="18">
        <f>AL142/AL2</f>
        <v>0.0847457627118644</v>
      </c>
    </row>
    <row r="143" spans="1:39" ht="12.75">
      <c r="A143" s="1" t="s">
        <v>76</v>
      </c>
      <c r="B143">
        <v>3</v>
      </c>
      <c r="C143">
        <v>10</v>
      </c>
      <c r="D143">
        <v>1</v>
      </c>
      <c r="E143">
        <v>8</v>
      </c>
      <c r="F143">
        <v>55</v>
      </c>
      <c r="G143">
        <v>228</v>
      </c>
      <c r="H143">
        <v>414</v>
      </c>
      <c r="I143">
        <v>199</v>
      </c>
      <c r="J143">
        <v>918</v>
      </c>
      <c r="K143" s="8">
        <f>J143/J2</f>
        <v>0.6283367556468172</v>
      </c>
      <c r="L143">
        <v>280</v>
      </c>
      <c r="N143">
        <v>645</v>
      </c>
      <c r="O143">
        <v>816</v>
      </c>
      <c r="P143" s="8">
        <f>O143/O2</f>
        <v>0.5443629086057371</v>
      </c>
      <c r="Q143" s="5"/>
      <c r="R143" s="5">
        <f>P143-K143</f>
        <v>-0.08397384704108013</v>
      </c>
      <c r="S143" s="35"/>
      <c r="T143" s="31">
        <f>J143+O143+W143</f>
        <v>2079</v>
      </c>
      <c r="U143" s="8">
        <f>T143/T2</f>
        <v>0.5763792625450513</v>
      </c>
      <c r="V143" s="35"/>
      <c r="W143" s="31">
        <f>Y143+AA143+AC143+AE143</f>
        <v>345</v>
      </c>
      <c r="X143" s="8">
        <f>W143/W2</f>
        <v>0.5332302936630603</v>
      </c>
      <c r="Y143">
        <v>68</v>
      </c>
      <c r="Z143" s="18">
        <f>Y143/Y2</f>
        <v>0.4755244755244755</v>
      </c>
      <c r="AA143">
        <v>119</v>
      </c>
      <c r="AB143" s="18">
        <f>AA143/AA2</f>
        <v>0.5063829787234042</v>
      </c>
      <c r="AC143">
        <v>42</v>
      </c>
      <c r="AD143" s="18">
        <f>AC143/AC2</f>
        <v>0.5316455696202531</v>
      </c>
      <c r="AE143">
        <v>116</v>
      </c>
      <c r="AF143" s="18">
        <f>AE143/AE2</f>
        <v>0.6105263157894737</v>
      </c>
      <c r="AG143" s="38"/>
      <c r="AH143">
        <v>55</v>
      </c>
      <c r="AI143" s="18">
        <f>AH143/AH2</f>
        <v>0.4954954954954955</v>
      </c>
      <c r="AJ143">
        <v>94</v>
      </c>
      <c r="AK143" s="18">
        <f>AJ143/AJ2</f>
        <v>0.4973544973544973</v>
      </c>
      <c r="AL143">
        <v>79</v>
      </c>
      <c r="AM143" s="18">
        <f>AL143/AL2</f>
        <v>0.6694915254237288</v>
      </c>
    </row>
    <row r="144" spans="1:39" ht="12.75">
      <c r="A144" s="1" t="s">
        <v>77</v>
      </c>
      <c r="B144">
        <v>0</v>
      </c>
      <c r="C144">
        <v>0</v>
      </c>
      <c r="D144">
        <v>1</v>
      </c>
      <c r="E144">
        <v>0</v>
      </c>
      <c r="F144">
        <v>1</v>
      </c>
      <c r="G144">
        <v>5</v>
      </c>
      <c r="H144">
        <v>9</v>
      </c>
      <c r="I144">
        <v>2</v>
      </c>
      <c r="J144">
        <v>18</v>
      </c>
      <c r="K144" s="8">
        <f>J144/J2</f>
        <v>0.012320328542094456</v>
      </c>
      <c r="L144">
        <v>6</v>
      </c>
      <c r="N144">
        <v>14</v>
      </c>
      <c r="O144">
        <v>15</v>
      </c>
      <c r="P144" s="8">
        <f>O144/O2</f>
        <v>0.01000667111407605</v>
      </c>
      <c r="Q144" s="5"/>
      <c r="R144" s="5">
        <f>P144-K144</f>
        <v>-0.0023136574280184057</v>
      </c>
      <c r="S144" s="35"/>
      <c r="T144" s="31">
        <f>J144+O144+W144</f>
        <v>36</v>
      </c>
      <c r="U144" s="8">
        <f>T144/T2</f>
        <v>0.0099805932908234</v>
      </c>
      <c r="V144" s="35"/>
      <c r="W144" s="31">
        <f>Y144+AA144+AC144+AE144</f>
        <v>3</v>
      </c>
      <c r="X144" s="8">
        <f>W144/W2</f>
        <v>0.00463678516228748</v>
      </c>
      <c r="Y144">
        <v>0</v>
      </c>
      <c r="Z144" s="18">
        <f>Y144/Y2</f>
        <v>0</v>
      </c>
      <c r="AA144">
        <v>1</v>
      </c>
      <c r="AB144" s="18">
        <f>AA144/AA2</f>
        <v>0.00425531914893617</v>
      </c>
      <c r="AC144">
        <v>0</v>
      </c>
      <c r="AD144" s="18">
        <f>AC144/AC2</f>
        <v>0</v>
      </c>
      <c r="AE144">
        <v>2</v>
      </c>
      <c r="AF144" s="18">
        <f>AE144/AE2</f>
        <v>0.010526315789473684</v>
      </c>
      <c r="AG144" s="38"/>
      <c r="AH144">
        <v>0</v>
      </c>
      <c r="AI144" s="18">
        <f>AH144/AH2</f>
        <v>0</v>
      </c>
      <c r="AJ144">
        <v>4</v>
      </c>
      <c r="AK144" s="18">
        <f>AJ144/AJ2</f>
        <v>0.021164021164021163</v>
      </c>
      <c r="AL144">
        <v>3</v>
      </c>
      <c r="AM144" s="18">
        <f>AL144/AL2</f>
        <v>0.025423728813559324</v>
      </c>
    </row>
    <row r="145" spans="1:39" s="13" customFormat="1" ht="12.75">
      <c r="A145" s="25" t="s">
        <v>175</v>
      </c>
      <c r="B145">
        <v>185</v>
      </c>
      <c r="C145" s="14"/>
      <c r="D145" s="14"/>
      <c r="E145" s="14"/>
      <c r="F145" s="14"/>
      <c r="G145" s="14"/>
      <c r="H145" s="14"/>
      <c r="I145" s="14"/>
      <c r="J145" s="14"/>
      <c r="K145" s="21"/>
      <c r="L145" s="14"/>
      <c r="N145" s="14"/>
      <c r="O145" s="13">
        <v>185</v>
      </c>
      <c r="P145" s="8">
        <f>O145/O2</f>
        <v>0.12341561040693796</v>
      </c>
      <c r="Q145" s="14"/>
      <c r="R145" s="5">
        <f>P145-K145</f>
        <v>0.12341561040693796</v>
      </c>
      <c r="S145" s="35"/>
      <c r="T145" s="31">
        <f>J145+O145+W145</f>
        <v>248</v>
      </c>
      <c r="U145" s="8">
        <f>T145/T2</f>
        <v>0.0687551982256723</v>
      </c>
      <c r="V145" s="35"/>
      <c r="W145" s="31">
        <f>Y145+AA145+AC145+AE145</f>
        <v>63</v>
      </c>
      <c r="X145" s="8">
        <f>W145/W2</f>
        <v>0.0973724884080371</v>
      </c>
      <c r="Y145">
        <v>19</v>
      </c>
      <c r="Z145" s="18">
        <f>Y145/Y2</f>
        <v>0.13286713286713286</v>
      </c>
      <c r="AA145">
        <v>18</v>
      </c>
      <c r="AB145" s="18">
        <f>AA145/AA2</f>
        <v>0.07659574468085106</v>
      </c>
      <c r="AC145">
        <v>9</v>
      </c>
      <c r="AD145" s="18">
        <f>AC145/AC2</f>
        <v>0.11392405063291139</v>
      </c>
      <c r="AE145">
        <v>17</v>
      </c>
      <c r="AF145" s="18">
        <f>AE145/AE2</f>
        <v>0.08947368421052632</v>
      </c>
      <c r="AG145" s="38"/>
      <c r="AH145">
        <v>38</v>
      </c>
      <c r="AI145" s="18">
        <f>AH145/AH2</f>
        <v>0.34234234234234234</v>
      </c>
      <c r="AJ145">
        <v>0</v>
      </c>
      <c r="AK145" s="18">
        <f>AJ145/AJ2</f>
        <v>0</v>
      </c>
      <c r="AL145">
        <v>21</v>
      </c>
      <c r="AM145" s="18">
        <f>AL145/AL2</f>
        <v>0.17796610169491525</v>
      </c>
    </row>
    <row r="146" spans="1:39" s="13" customFormat="1" ht="12.75">
      <c r="A146"/>
      <c r="B146"/>
      <c r="C146" s="14"/>
      <c r="D146" s="14"/>
      <c r="E146" s="14"/>
      <c r="F146" s="14"/>
      <c r="G146" s="14"/>
      <c r="H146" s="14"/>
      <c r="I146" s="14"/>
      <c r="J146" s="14"/>
      <c r="K146" s="23"/>
      <c r="L146" s="14"/>
      <c r="N146" s="14"/>
      <c r="P146" s="23"/>
      <c r="Q146" s="14"/>
      <c r="R146" s="24"/>
      <c r="S146" s="35"/>
      <c r="T146" s="33"/>
      <c r="U146" s="23"/>
      <c r="V146" s="37"/>
      <c r="W146" s="24"/>
      <c r="X146" s="23"/>
      <c r="Z146" s="21"/>
      <c r="AB146" s="21"/>
      <c r="AD146" s="21"/>
      <c r="AF146" s="21"/>
      <c r="AG146" s="38"/>
      <c r="AI146" s="21"/>
      <c r="AK146" s="21"/>
      <c r="AM146" s="21"/>
    </row>
    <row r="147" spans="1:39" ht="12.75">
      <c r="A147" s="1" t="s">
        <v>78</v>
      </c>
      <c r="B147">
        <v>4</v>
      </c>
      <c r="C147">
        <v>41</v>
      </c>
      <c r="D147">
        <v>7</v>
      </c>
      <c r="E147">
        <v>18</v>
      </c>
      <c r="F147">
        <v>96</v>
      </c>
      <c r="G147">
        <v>362</v>
      </c>
      <c r="H147">
        <v>570</v>
      </c>
      <c r="I147">
        <v>198</v>
      </c>
      <c r="J147">
        <v>1296</v>
      </c>
      <c r="K147" s="8">
        <f>J147/J2</f>
        <v>0.8870636550308009</v>
      </c>
      <c r="L147">
        <v>362</v>
      </c>
      <c r="N147">
        <v>847</v>
      </c>
      <c r="O147">
        <v>1314</v>
      </c>
      <c r="P147" s="8">
        <f>O147/O2</f>
        <v>0.8765843895930621</v>
      </c>
      <c r="Q147" s="5"/>
      <c r="R147" s="5">
        <f>P147-K147</f>
        <v>-0.010479265437738805</v>
      </c>
      <c r="S147" s="35"/>
      <c r="T147" s="31">
        <f>J147+O147+W147</f>
        <v>3175</v>
      </c>
      <c r="U147" s="8">
        <f>T147/T2</f>
        <v>0.8802328805101192</v>
      </c>
      <c r="V147" s="35"/>
      <c r="W147" s="31">
        <f>Y147+AA147+AC147+AE147</f>
        <v>565</v>
      </c>
      <c r="X147" s="8">
        <f>W147/W2</f>
        <v>0.8732612055641422</v>
      </c>
      <c r="Y147">
        <v>125</v>
      </c>
      <c r="Z147" s="18">
        <f>Y147/Y2</f>
        <v>0.8741258741258742</v>
      </c>
      <c r="AA147">
        <v>206</v>
      </c>
      <c r="AB147" s="18">
        <f>AA147/AA2</f>
        <v>0.8765957446808511</v>
      </c>
      <c r="AC147">
        <v>73</v>
      </c>
      <c r="AD147" s="18">
        <f>AC147/AC2</f>
        <v>0.9240506329113924</v>
      </c>
      <c r="AE147">
        <v>161</v>
      </c>
      <c r="AF147" s="18">
        <f>AE147/AE2</f>
        <v>0.8473684210526315</v>
      </c>
      <c r="AG147" s="38"/>
      <c r="AH147">
        <v>110</v>
      </c>
      <c r="AI147" s="18">
        <f>AH147/AH2</f>
        <v>0.990990990990991</v>
      </c>
      <c r="AJ147">
        <v>181</v>
      </c>
      <c r="AK147" s="18">
        <f>AJ147/AJ2</f>
        <v>0.9576719576719577</v>
      </c>
      <c r="AL147">
        <v>99</v>
      </c>
      <c r="AM147" s="18">
        <f>AL147/AL2</f>
        <v>0.8389830508474576</v>
      </c>
    </row>
    <row r="148" spans="1:39" ht="12.75">
      <c r="A148" s="1" t="s">
        <v>79</v>
      </c>
      <c r="B148">
        <v>4</v>
      </c>
      <c r="C148">
        <v>87</v>
      </c>
      <c r="D148">
        <v>12</v>
      </c>
      <c r="E148">
        <v>34</v>
      </c>
      <c r="F148">
        <v>224</v>
      </c>
      <c r="G148">
        <v>639</v>
      </c>
      <c r="H148">
        <v>842</v>
      </c>
      <c r="I148">
        <v>271</v>
      </c>
      <c r="J148">
        <v>2113</v>
      </c>
      <c r="L148">
        <v>650</v>
      </c>
      <c r="N148">
        <v>1392</v>
      </c>
      <c r="O148">
        <v>2070</v>
      </c>
      <c r="Q148" s="5"/>
      <c r="R148" s="22"/>
      <c r="S148" s="35"/>
      <c r="T148" s="31">
        <f>J148+O148+W148</f>
        <v>5044</v>
      </c>
      <c r="V148" s="37"/>
      <c r="W148" s="31">
        <f>Y148+AA148+AC148+AE148</f>
        <v>861</v>
      </c>
      <c r="X148" s="17"/>
      <c r="Y148">
        <v>219</v>
      </c>
      <c r="AA148">
        <v>302</v>
      </c>
      <c r="AB148" s="17"/>
      <c r="AC148">
        <v>119</v>
      </c>
      <c r="AE148">
        <v>221</v>
      </c>
      <c r="AF148" s="17"/>
      <c r="AG148" s="38"/>
      <c r="AH148">
        <v>231</v>
      </c>
      <c r="AI148" s="17"/>
      <c r="AJ148">
        <v>340</v>
      </c>
      <c r="AK148" s="17"/>
      <c r="AL148">
        <v>141</v>
      </c>
      <c r="AM148" s="17"/>
    </row>
    <row r="149" spans="1:39" ht="12.75">
      <c r="A149" s="7" t="s">
        <v>168</v>
      </c>
      <c r="B149" s="9"/>
      <c r="C149" s="9"/>
      <c r="D149" s="9"/>
      <c r="E149" s="9"/>
      <c r="F149" s="9"/>
      <c r="G149" s="9"/>
      <c r="H149" s="9"/>
      <c r="I149" s="9"/>
      <c r="J149" s="10">
        <f>J148/J147</f>
        <v>1.6304012345679013</v>
      </c>
      <c r="K149" s="26"/>
      <c r="L149" s="10"/>
      <c r="M149" s="10"/>
      <c r="N149" s="10"/>
      <c r="O149" s="10">
        <f>O148/O147</f>
        <v>1.5753424657534247</v>
      </c>
      <c r="P149" s="26"/>
      <c r="Q149" s="10">
        <f>O149-J149</f>
        <v>-0.05505876881447658</v>
      </c>
      <c r="R149" s="26"/>
      <c r="S149" s="36"/>
      <c r="T149" s="10">
        <f>T148/T147</f>
        <v>1.5886614173228346</v>
      </c>
      <c r="U149" s="26"/>
      <c r="V149" s="36"/>
      <c r="W149" s="10">
        <f>W148/W147</f>
        <v>1.5238938053097346</v>
      </c>
      <c r="X149" s="26"/>
      <c r="Y149" s="10">
        <f>Y148/Y147</f>
        <v>1.752</v>
      </c>
      <c r="Z149" s="26"/>
      <c r="AA149" s="10">
        <f>AA148/AA147</f>
        <v>1.4660194174757282</v>
      </c>
      <c r="AB149" s="26"/>
      <c r="AC149" s="10">
        <f>AC148/AC147</f>
        <v>1.63013698630137</v>
      </c>
      <c r="AD149" s="26"/>
      <c r="AE149" s="10">
        <f>AE148/AE147</f>
        <v>1.3726708074534162</v>
      </c>
      <c r="AF149" s="26"/>
      <c r="AG149" s="38"/>
      <c r="AH149" s="10">
        <f>AH148/AH147</f>
        <v>2.1</v>
      </c>
      <c r="AI149" s="26"/>
      <c r="AJ149" s="10">
        <f>AJ148/AJ147</f>
        <v>1.8784530386740332</v>
      </c>
      <c r="AK149" s="26"/>
      <c r="AL149" s="10">
        <f>AL148/AL147</f>
        <v>1.4242424242424243</v>
      </c>
      <c r="AM149" s="26"/>
    </row>
    <row r="150" spans="1:39" ht="12.75">
      <c r="A150" s="1" t="s">
        <v>80</v>
      </c>
      <c r="B150">
        <v>3</v>
      </c>
      <c r="C150">
        <v>41</v>
      </c>
      <c r="D150">
        <v>7</v>
      </c>
      <c r="E150">
        <v>18</v>
      </c>
      <c r="F150">
        <v>94</v>
      </c>
      <c r="G150">
        <v>355</v>
      </c>
      <c r="H150">
        <v>544</v>
      </c>
      <c r="I150">
        <v>191</v>
      </c>
      <c r="J150">
        <v>1253</v>
      </c>
      <c r="K150" s="8">
        <f>J150/J2</f>
        <v>0.8576317590691307</v>
      </c>
      <c r="L150">
        <v>347</v>
      </c>
      <c r="N150">
        <v>821</v>
      </c>
      <c r="O150">
        <v>1304</v>
      </c>
      <c r="P150" s="8">
        <f>O150/O2</f>
        <v>0.8699132755170114</v>
      </c>
      <c r="Q150" s="5"/>
      <c r="R150" s="5">
        <f>P150-K150</f>
        <v>0.01228151644788067</v>
      </c>
      <c r="S150" s="35"/>
      <c r="T150" s="31">
        <f>J150+O150+W150</f>
        <v>3104</v>
      </c>
      <c r="U150" s="8">
        <f>T150/T2</f>
        <v>0.8605489326309953</v>
      </c>
      <c r="V150" s="35"/>
      <c r="W150" s="31">
        <f>Y150+AA150+AC150+AE150</f>
        <v>547</v>
      </c>
      <c r="X150" s="8">
        <f>W150/W2</f>
        <v>0.8454404945904173</v>
      </c>
      <c r="Y150">
        <v>124</v>
      </c>
      <c r="Z150" s="18">
        <f>Y150/Y2</f>
        <v>0.8671328671328671</v>
      </c>
      <c r="AA150">
        <v>200</v>
      </c>
      <c r="AB150" s="18">
        <f>AA150/AA2</f>
        <v>0.851063829787234</v>
      </c>
      <c r="AC150">
        <v>73</v>
      </c>
      <c r="AD150" s="18">
        <f>AC150/AC2</f>
        <v>0.9240506329113924</v>
      </c>
      <c r="AE150">
        <v>150</v>
      </c>
      <c r="AF150" s="18">
        <f>AE150/AE2</f>
        <v>0.7894736842105263</v>
      </c>
      <c r="AG150" s="38"/>
      <c r="AH150">
        <v>108</v>
      </c>
      <c r="AI150" s="18">
        <f>AH150/AH2</f>
        <v>0.972972972972973</v>
      </c>
      <c r="AJ150">
        <v>182</v>
      </c>
      <c r="AK150" s="18">
        <f>AJ150/AJ2</f>
        <v>0.9629629629629629</v>
      </c>
      <c r="AL150">
        <v>87</v>
      </c>
      <c r="AM150" s="18">
        <f>AL150/AL2</f>
        <v>0.7372881355932204</v>
      </c>
    </row>
    <row r="151" spans="1:39" ht="12.75">
      <c r="A151" s="1" t="s">
        <v>81</v>
      </c>
      <c r="B151">
        <v>2</v>
      </c>
      <c r="C151">
        <v>41</v>
      </c>
      <c r="D151">
        <v>7</v>
      </c>
      <c r="E151">
        <v>17</v>
      </c>
      <c r="F151">
        <v>92</v>
      </c>
      <c r="G151">
        <v>347</v>
      </c>
      <c r="H151">
        <v>538</v>
      </c>
      <c r="I151">
        <v>189</v>
      </c>
      <c r="J151">
        <v>1233</v>
      </c>
      <c r="K151" s="8">
        <f>J151/J2</f>
        <v>0.8439425051334702</v>
      </c>
      <c r="L151">
        <v>349</v>
      </c>
      <c r="N151">
        <v>813</v>
      </c>
      <c r="O151">
        <v>1260</v>
      </c>
      <c r="P151" s="8">
        <f>O151/O2</f>
        <v>0.8405603735823882</v>
      </c>
      <c r="Q151" s="5"/>
      <c r="R151" s="5">
        <f>P151-K151</f>
        <v>-0.003382131551082024</v>
      </c>
      <c r="S151" s="35"/>
      <c r="T151" s="31">
        <f>J151+O151+W151</f>
        <v>3018</v>
      </c>
      <c r="U151" s="8">
        <f>T151/T2</f>
        <v>0.8367064042140283</v>
      </c>
      <c r="V151" s="35"/>
      <c r="W151" s="31">
        <f>Y151+AA151+AC151+AE151</f>
        <v>525</v>
      </c>
      <c r="X151" s="8">
        <f>W151/W2</f>
        <v>0.8114374034003091</v>
      </c>
      <c r="Y151">
        <v>119</v>
      </c>
      <c r="Z151" s="18">
        <f>Y151/Y2</f>
        <v>0.8321678321678322</v>
      </c>
      <c r="AA151">
        <v>193</v>
      </c>
      <c r="AB151" s="18">
        <f>AA151/AA2</f>
        <v>0.8212765957446808</v>
      </c>
      <c r="AC151">
        <v>69</v>
      </c>
      <c r="AD151" s="18">
        <f>AC151/AC2</f>
        <v>0.8734177215189873</v>
      </c>
      <c r="AE151">
        <v>144</v>
      </c>
      <c r="AF151" s="18">
        <f>AE151/AE2</f>
        <v>0.7578947368421053</v>
      </c>
      <c r="AG151" s="38"/>
      <c r="AH151">
        <v>106</v>
      </c>
      <c r="AI151" s="18">
        <f>AH151/AH2</f>
        <v>0.954954954954955</v>
      </c>
      <c r="AJ151">
        <v>179</v>
      </c>
      <c r="AK151" s="18">
        <f>AJ151/AJ2</f>
        <v>0.9470899470899471</v>
      </c>
      <c r="AL151">
        <v>86</v>
      </c>
      <c r="AM151" s="18">
        <f>AL151/AL2</f>
        <v>0.7288135593220338</v>
      </c>
    </row>
    <row r="152" spans="1:39" s="13" customFormat="1" ht="12.75">
      <c r="A152" s="12"/>
      <c r="B152" s="14"/>
      <c r="C152" s="14"/>
      <c r="D152" s="14"/>
      <c r="E152" s="14"/>
      <c r="F152" s="14"/>
      <c r="G152" s="14"/>
      <c r="H152" s="14"/>
      <c r="I152" s="14"/>
      <c r="K152" s="21"/>
      <c r="L152" s="14"/>
      <c r="N152" s="14"/>
      <c r="P152" s="21"/>
      <c r="R152" s="19"/>
      <c r="S152" s="35"/>
      <c r="T152" s="33"/>
      <c r="U152" s="21"/>
      <c r="V152" s="37"/>
      <c r="W152" s="24"/>
      <c r="X152" s="21"/>
      <c r="Z152" s="21"/>
      <c r="AB152" s="21"/>
      <c r="AD152" s="21"/>
      <c r="AF152" s="21"/>
      <c r="AG152" s="38"/>
      <c r="AI152" s="21"/>
      <c r="AK152" s="21"/>
      <c r="AM152" s="21"/>
    </row>
    <row r="153" spans="1:39" ht="12.75">
      <c r="A153" s="1" t="s">
        <v>82</v>
      </c>
      <c r="B153">
        <v>8</v>
      </c>
      <c r="C153">
        <v>7</v>
      </c>
      <c r="D153">
        <v>0</v>
      </c>
      <c r="E153">
        <v>3</v>
      </c>
      <c r="F153">
        <v>16</v>
      </c>
      <c r="G153">
        <v>70</v>
      </c>
      <c r="H153">
        <v>201</v>
      </c>
      <c r="I153">
        <v>108</v>
      </c>
      <c r="J153">
        <v>413</v>
      </c>
      <c r="K153" s="18">
        <f>J153/J2</f>
        <v>0.28268309377138945</v>
      </c>
      <c r="L153">
        <v>79</v>
      </c>
      <c r="N153">
        <v>263</v>
      </c>
      <c r="O153">
        <v>193</v>
      </c>
      <c r="P153" s="18">
        <f>O153/O2</f>
        <v>0.12875250166777852</v>
      </c>
      <c r="Q153" s="5"/>
      <c r="R153" s="22">
        <f aca="true" t="shared" si="40" ref="R153:R161">P153-K153</f>
        <v>-0.15393059210361093</v>
      </c>
      <c r="S153" s="35"/>
      <c r="T153" s="31">
        <f aca="true" t="shared" si="41" ref="T153:T161">J153+O153+W153</f>
        <v>703</v>
      </c>
      <c r="U153" s="18">
        <f>T153/T2</f>
        <v>0.19489880787357916</v>
      </c>
      <c r="V153" s="35"/>
      <c r="W153" s="31">
        <f>Y153+AA153+AC153+AE153</f>
        <v>97</v>
      </c>
      <c r="X153" s="18">
        <f>W153/W2</f>
        <v>0.14992272024729522</v>
      </c>
      <c r="Y153">
        <v>18</v>
      </c>
      <c r="Z153" s="18">
        <f>Y153/Y2</f>
        <v>0.1258741258741259</v>
      </c>
      <c r="AA153">
        <v>34</v>
      </c>
      <c r="AB153" s="18">
        <f>AA153/AA2</f>
        <v>0.14468085106382977</v>
      </c>
      <c r="AC153">
        <v>8</v>
      </c>
      <c r="AD153" s="18">
        <f>AC153/AC2</f>
        <v>0.10126582278481013</v>
      </c>
      <c r="AE153">
        <v>37</v>
      </c>
      <c r="AF153" s="18">
        <f>AE153/AE2</f>
        <v>0.19473684210526315</v>
      </c>
      <c r="AG153" s="38"/>
      <c r="AH153">
        <v>1</v>
      </c>
      <c r="AI153" s="18">
        <f>AH153/AH2</f>
        <v>0.009009009009009009</v>
      </c>
      <c r="AJ153">
        <v>7</v>
      </c>
      <c r="AK153" s="18">
        <f>AJ153/AJ2</f>
        <v>0.037037037037037035</v>
      </c>
      <c r="AL153">
        <v>18</v>
      </c>
      <c r="AM153" s="18">
        <f>AL153/AL2</f>
        <v>0.15254237288135594</v>
      </c>
    </row>
    <row r="154" spans="1:39" ht="12.75">
      <c r="A154" s="1" t="s">
        <v>83</v>
      </c>
      <c r="B154">
        <v>1</v>
      </c>
      <c r="C154">
        <v>20</v>
      </c>
      <c r="D154">
        <v>3</v>
      </c>
      <c r="E154">
        <v>8</v>
      </c>
      <c r="F154">
        <v>46</v>
      </c>
      <c r="G154">
        <v>168</v>
      </c>
      <c r="H154">
        <v>288</v>
      </c>
      <c r="I154">
        <v>107</v>
      </c>
      <c r="J154">
        <v>641</v>
      </c>
      <c r="K154" s="18">
        <f>J154/J2</f>
        <v>0.43874058863791926</v>
      </c>
      <c r="L154">
        <v>187</v>
      </c>
      <c r="N154">
        <v>429</v>
      </c>
      <c r="O154">
        <v>785</v>
      </c>
      <c r="P154" s="18">
        <f>O154/O2</f>
        <v>0.52368245496998</v>
      </c>
      <c r="Q154" s="5"/>
      <c r="R154" s="22">
        <f t="shared" si="40"/>
        <v>0.08494186633206074</v>
      </c>
      <c r="S154" s="35"/>
      <c r="T154" s="31">
        <f t="shared" si="41"/>
        <v>1774</v>
      </c>
      <c r="U154" s="18">
        <f>T154/T2</f>
        <v>0.4918214582755753</v>
      </c>
      <c r="V154" s="35"/>
      <c r="W154" s="31">
        <f aca="true" t="shared" si="42" ref="W154:W161">Y154+AA154+AC154+AE154</f>
        <v>348</v>
      </c>
      <c r="X154" s="18">
        <f>W154/W2</f>
        <v>0.5378670788253478</v>
      </c>
      <c r="Y154">
        <v>67</v>
      </c>
      <c r="Z154" s="18">
        <f>Y154/Y2</f>
        <v>0.46853146853146854</v>
      </c>
      <c r="AA154">
        <v>125</v>
      </c>
      <c r="AB154" s="18">
        <f>AA154/AA2</f>
        <v>0.5319148936170213</v>
      </c>
      <c r="AC154">
        <v>46</v>
      </c>
      <c r="AD154" s="18">
        <f>AC154/AC2</f>
        <v>0.5822784810126582</v>
      </c>
      <c r="AE154">
        <v>110</v>
      </c>
      <c r="AF154" s="18">
        <f>AE154/AE2</f>
        <v>0.5789473684210527</v>
      </c>
      <c r="AG154" s="38"/>
      <c r="AH154">
        <v>50</v>
      </c>
      <c r="AI154" s="18">
        <f>AH154/AH2</f>
        <v>0.45045045045045046</v>
      </c>
      <c r="AJ154">
        <v>74</v>
      </c>
      <c r="AK154" s="18">
        <f>AJ154/AJ2</f>
        <v>0.3915343915343915</v>
      </c>
      <c r="AL154">
        <v>75</v>
      </c>
      <c r="AM154" s="18">
        <f>AL154/AL2</f>
        <v>0.635593220338983</v>
      </c>
    </row>
    <row r="155" spans="1:39" ht="12.75">
      <c r="A155" s="1" t="s">
        <v>84</v>
      </c>
      <c r="B155">
        <v>0</v>
      </c>
      <c r="C155">
        <v>7</v>
      </c>
      <c r="D155">
        <v>1</v>
      </c>
      <c r="E155">
        <v>6</v>
      </c>
      <c r="F155">
        <v>17</v>
      </c>
      <c r="G155">
        <v>63</v>
      </c>
      <c r="H155">
        <v>77</v>
      </c>
      <c r="I155">
        <v>26</v>
      </c>
      <c r="J155">
        <v>197</v>
      </c>
      <c r="K155" s="18">
        <f>J155/J2</f>
        <v>0.13483915126625598</v>
      </c>
      <c r="L155">
        <v>53</v>
      </c>
      <c r="N155">
        <v>125</v>
      </c>
      <c r="O155">
        <v>223</v>
      </c>
      <c r="P155" s="18">
        <f>O155/O2</f>
        <v>0.14876584389593062</v>
      </c>
      <c r="Q155" s="5"/>
      <c r="R155" s="22">
        <f t="shared" si="40"/>
        <v>0.013926692629674636</v>
      </c>
      <c r="S155" s="35"/>
      <c r="T155" s="31">
        <f t="shared" si="41"/>
        <v>523</v>
      </c>
      <c r="U155" s="18">
        <f>T155/T2</f>
        <v>0.14499584141946215</v>
      </c>
      <c r="V155" s="35"/>
      <c r="W155" s="31">
        <f t="shared" si="42"/>
        <v>103</v>
      </c>
      <c r="X155" s="18">
        <f>W155/W2</f>
        <v>0.15919629057187018</v>
      </c>
      <c r="Y155">
        <v>29</v>
      </c>
      <c r="Z155" s="18">
        <f>Y155/Y2</f>
        <v>0.20279720279720279</v>
      </c>
      <c r="AA155">
        <v>46</v>
      </c>
      <c r="AB155" s="18">
        <f>AA155/AA2</f>
        <v>0.19574468085106383</v>
      </c>
      <c r="AC155">
        <v>5</v>
      </c>
      <c r="AD155" s="18">
        <f>AC155/AC2</f>
        <v>0.06329113924050633</v>
      </c>
      <c r="AE155">
        <v>23</v>
      </c>
      <c r="AF155" s="18">
        <f>AE155/AE2</f>
        <v>0.12105263157894737</v>
      </c>
      <c r="AG155" s="38"/>
      <c r="AH155">
        <v>33</v>
      </c>
      <c r="AI155" s="18">
        <f>AH155/AH2</f>
        <v>0.2972972972972973</v>
      </c>
      <c r="AJ155">
        <v>33</v>
      </c>
      <c r="AK155" s="18">
        <f>AJ155/AJ2</f>
        <v>0.1746031746031746</v>
      </c>
      <c r="AL155">
        <v>6</v>
      </c>
      <c r="AM155" s="18">
        <f>AL155/AL2</f>
        <v>0.05084745762711865</v>
      </c>
    </row>
    <row r="156" spans="1:39" ht="12.75">
      <c r="A156" s="1" t="s">
        <v>85</v>
      </c>
      <c r="B156">
        <v>0</v>
      </c>
      <c r="C156">
        <v>0</v>
      </c>
      <c r="D156">
        <v>0</v>
      </c>
      <c r="E156">
        <v>2</v>
      </c>
      <c r="F156">
        <v>0</v>
      </c>
      <c r="G156">
        <v>4</v>
      </c>
      <c r="H156">
        <v>6</v>
      </c>
      <c r="I156">
        <v>0</v>
      </c>
      <c r="J156">
        <v>12</v>
      </c>
      <c r="K156" s="18">
        <f>J156/J2</f>
        <v>0.008213552361396304</v>
      </c>
      <c r="L156">
        <v>4</v>
      </c>
      <c r="N156">
        <v>6</v>
      </c>
      <c r="O156">
        <v>0</v>
      </c>
      <c r="P156" s="18">
        <f>O156/O2</f>
        <v>0</v>
      </c>
      <c r="Q156" s="5"/>
      <c r="R156" s="22">
        <f t="shared" si="40"/>
        <v>-0.008213552361396304</v>
      </c>
      <c r="S156" s="35"/>
      <c r="T156" s="31">
        <f t="shared" si="41"/>
        <v>13</v>
      </c>
      <c r="U156" s="18">
        <f>T156/T2</f>
        <v>0.0036041031327973387</v>
      </c>
      <c r="V156" s="35"/>
      <c r="W156" s="31">
        <f t="shared" si="42"/>
        <v>1</v>
      </c>
      <c r="X156" s="18">
        <f>W156/W2</f>
        <v>0.0015455950540958269</v>
      </c>
      <c r="Y156">
        <v>0</v>
      </c>
      <c r="Z156" s="18">
        <f>Y156/Y2</f>
        <v>0</v>
      </c>
      <c r="AA156">
        <v>1</v>
      </c>
      <c r="AB156" s="18">
        <f>AA156/AA2</f>
        <v>0.00425531914893617</v>
      </c>
      <c r="AC156">
        <v>0</v>
      </c>
      <c r="AD156" s="18">
        <f>AC156/AC2</f>
        <v>0</v>
      </c>
      <c r="AE156">
        <v>0</v>
      </c>
      <c r="AF156" s="18">
        <f>AE156/AE2</f>
        <v>0</v>
      </c>
      <c r="AG156" s="38"/>
      <c r="AH156">
        <v>1</v>
      </c>
      <c r="AI156" s="18">
        <f>AH156/AH2</f>
        <v>0.009009009009009009</v>
      </c>
      <c r="AJ156">
        <v>0</v>
      </c>
      <c r="AK156" s="18">
        <f>AJ156/AJ2</f>
        <v>0</v>
      </c>
      <c r="AL156">
        <v>0</v>
      </c>
      <c r="AM156" s="18">
        <f>AL156/AL2</f>
        <v>0</v>
      </c>
    </row>
    <row r="157" spans="1:39" ht="12.75">
      <c r="A157" s="1" t="s">
        <v>86</v>
      </c>
      <c r="B157">
        <v>0</v>
      </c>
      <c r="C157">
        <v>10</v>
      </c>
      <c r="D157">
        <v>3</v>
      </c>
      <c r="E157">
        <v>2</v>
      </c>
      <c r="F157">
        <v>20</v>
      </c>
      <c r="G157">
        <v>73</v>
      </c>
      <c r="H157">
        <v>53</v>
      </c>
      <c r="I157">
        <v>12</v>
      </c>
      <c r="J157">
        <v>173</v>
      </c>
      <c r="K157" s="18">
        <f>J157/J2</f>
        <v>0.11841204654346338</v>
      </c>
      <c r="L157">
        <v>51</v>
      </c>
      <c r="N157">
        <v>117</v>
      </c>
      <c r="O157">
        <v>246</v>
      </c>
      <c r="P157" s="18">
        <f>O157/O2</f>
        <v>0.16410940627084722</v>
      </c>
      <c r="Q157" s="5"/>
      <c r="R157" s="22">
        <f t="shared" si="40"/>
        <v>0.04569735972738384</v>
      </c>
      <c r="S157" s="35"/>
      <c r="T157" s="31">
        <f t="shared" si="41"/>
        <v>505</v>
      </c>
      <c r="U157" s="18">
        <f>T157/T2</f>
        <v>0.14000554477405044</v>
      </c>
      <c r="V157" s="35"/>
      <c r="W157" s="31">
        <f t="shared" si="42"/>
        <v>86</v>
      </c>
      <c r="X157" s="18">
        <f>W157/W2</f>
        <v>0.13292117465224113</v>
      </c>
      <c r="Y157">
        <v>29</v>
      </c>
      <c r="Z157" s="18">
        <f>Y157/Y2</f>
        <v>0.20279720279720279</v>
      </c>
      <c r="AA157">
        <v>25</v>
      </c>
      <c r="AB157" s="18">
        <f>AA157/AA2</f>
        <v>0.10638297872340426</v>
      </c>
      <c r="AC157">
        <v>16</v>
      </c>
      <c r="AD157" s="18">
        <f>AC157/AC2</f>
        <v>0.20253164556962025</v>
      </c>
      <c r="AE157">
        <v>16</v>
      </c>
      <c r="AF157" s="18">
        <f>AE157/AE2</f>
        <v>0.08421052631578947</v>
      </c>
      <c r="AG157" s="38"/>
      <c r="AH157">
        <v>25</v>
      </c>
      <c r="AI157" s="18">
        <f>AH157/AH2</f>
        <v>0.22522522522522523</v>
      </c>
      <c r="AJ157">
        <v>70</v>
      </c>
      <c r="AK157" s="18">
        <f>AJ157/AJ2</f>
        <v>0.37037037037037035</v>
      </c>
      <c r="AL157">
        <v>9</v>
      </c>
      <c r="AM157" s="18">
        <f>AL157/AL2</f>
        <v>0.07627118644067797</v>
      </c>
    </row>
    <row r="158" spans="1:39" ht="12.75">
      <c r="A158" s="1" t="s">
        <v>87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1</v>
      </c>
      <c r="H158">
        <v>0</v>
      </c>
      <c r="I158">
        <v>0</v>
      </c>
      <c r="J158">
        <v>1</v>
      </c>
      <c r="K158" s="18">
        <f>J158/J2</f>
        <v>0.0006844626967830253</v>
      </c>
      <c r="L158">
        <v>0</v>
      </c>
      <c r="N158">
        <v>1</v>
      </c>
      <c r="O158">
        <v>4</v>
      </c>
      <c r="P158" s="18">
        <f>O158/O2</f>
        <v>0.00266844563042028</v>
      </c>
      <c r="Q158" s="5"/>
      <c r="R158" s="22">
        <f t="shared" si="40"/>
        <v>0.0019839829336372548</v>
      </c>
      <c r="S158" s="35"/>
      <c r="T158" s="31">
        <f t="shared" si="41"/>
        <v>5</v>
      </c>
      <c r="U158" s="18">
        <f>T158/T2</f>
        <v>0.0013861935126143609</v>
      </c>
      <c r="V158" s="35"/>
      <c r="W158" s="31">
        <f t="shared" si="42"/>
        <v>0</v>
      </c>
      <c r="X158" s="18">
        <f>W158/W2</f>
        <v>0</v>
      </c>
      <c r="Y158">
        <v>0</v>
      </c>
      <c r="Z158" s="18">
        <f>Y158/Y2</f>
        <v>0</v>
      </c>
      <c r="AA158">
        <v>0</v>
      </c>
      <c r="AB158" s="18">
        <f>AA158/AA2</f>
        <v>0</v>
      </c>
      <c r="AC158">
        <v>0</v>
      </c>
      <c r="AD158" s="18">
        <f>AC158/AC2</f>
        <v>0</v>
      </c>
      <c r="AE158">
        <v>0</v>
      </c>
      <c r="AF158" s="18">
        <f>AE158/AE2</f>
        <v>0</v>
      </c>
      <c r="AG158" s="38"/>
      <c r="AH158">
        <v>0</v>
      </c>
      <c r="AI158" s="18">
        <f>AH158/AH2</f>
        <v>0</v>
      </c>
      <c r="AJ158">
        <v>0</v>
      </c>
      <c r="AK158" s="18">
        <f>AJ158/AJ2</f>
        <v>0</v>
      </c>
      <c r="AL158">
        <v>0</v>
      </c>
      <c r="AM158" s="18">
        <f>AL158/AL2</f>
        <v>0</v>
      </c>
    </row>
    <row r="159" spans="1:39" ht="12.75">
      <c r="A159" s="1" t="s">
        <v>88</v>
      </c>
      <c r="B159">
        <v>0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2</v>
      </c>
      <c r="K159" s="18">
        <f>J159/J2</f>
        <v>0.0013689253935660506</v>
      </c>
      <c r="L159">
        <v>0</v>
      </c>
      <c r="N159">
        <v>0</v>
      </c>
      <c r="O159">
        <v>5</v>
      </c>
      <c r="P159" s="18">
        <f>O159/O2</f>
        <v>0.00333555703802535</v>
      </c>
      <c r="Q159" s="5"/>
      <c r="R159" s="22">
        <f t="shared" si="40"/>
        <v>0.0019666316444592992</v>
      </c>
      <c r="S159" s="35"/>
      <c r="T159" s="31">
        <f t="shared" si="41"/>
        <v>7</v>
      </c>
      <c r="U159" s="18">
        <f>T159/T2</f>
        <v>0.0019406709176601053</v>
      </c>
      <c r="V159" s="35"/>
      <c r="W159" s="31">
        <f t="shared" si="42"/>
        <v>0</v>
      </c>
      <c r="X159" s="18">
        <f>W159/W2</f>
        <v>0</v>
      </c>
      <c r="Y159">
        <v>0</v>
      </c>
      <c r="Z159" s="18">
        <f>Y159/Y2</f>
        <v>0</v>
      </c>
      <c r="AA159">
        <v>0</v>
      </c>
      <c r="AB159" s="18">
        <f>AA159/AA2</f>
        <v>0</v>
      </c>
      <c r="AC159">
        <v>0</v>
      </c>
      <c r="AD159" s="18">
        <f>AC159/AC2</f>
        <v>0</v>
      </c>
      <c r="AE159">
        <v>0</v>
      </c>
      <c r="AF159" s="18">
        <f>AE159/AE2</f>
        <v>0</v>
      </c>
      <c r="AG159" s="38"/>
      <c r="AH159">
        <v>0</v>
      </c>
      <c r="AI159" s="18">
        <f>AH159/AH2</f>
        <v>0</v>
      </c>
      <c r="AJ159">
        <v>3</v>
      </c>
      <c r="AK159" s="18">
        <f>AJ159/AJ2</f>
        <v>0.015873015873015872</v>
      </c>
      <c r="AL159">
        <v>0</v>
      </c>
      <c r="AM159" s="18">
        <f>AL159/AL2</f>
        <v>0</v>
      </c>
    </row>
    <row r="160" spans="1:39" ht="12.75">
      <c r="A160" s="1" t="s">
        <v>89</v>
      </c>
      <c r="B160">
        <v>0</v>
      </c>
      <c r="C160">
        <v>0</v>
      </c>
      <c r="D160">
        <v>0</v>
      </c>
      <c r="E160">
        <v>0</v>
      </c>
      <c r="F160">
        <v>1</v>
      </c>
      <c r="G160">
        <v>4</v>
      </c>
      <c r="H160">
        <v>2</v>
      </c>
      <c r="I160">
        <v>3</v>
      </c>
      <c r="J160">
        <v>10</v>
      </c>
      <c r="K160" s="18">
        <f>J160/J2</f>
        <v>0.006844626967830253</v>
      </c>
      <c r="L160">
        <v>2</v>
      </c>
      <c r="N160">
        <v>7</v>
      </c>
      <c r="O160">
        <v>25</v>
      </c>
      <c r="P160" s="18">
        <f>O160/O2</f>
        <v>0.01667778519012675</v>
      </c>
      <c r="Q160" s="5"/>
      <c r="R160" s="22">
        <f t="shared" si="40"/>
        <v>0.009833158222296499</v>
      </c>
      <c r="S160" s="35"/>
      <c r="T160" s="31">
        <f t="shared" si="41"/>
        <v>36</v>
      </c>
      <c r="U160" s="18">
        <f>T160/T2</f>
        <v>0.0099805932908234</v>
      </c>
      <c r="V160" s="35"/>
      <c r="W160" s="31">
        <f t="shared" si="42"/>
        <v>1</v>
      </c>
      <c r="X160" s="18">
        <f>W160/W2</f>
        <v>0.0015455950540958269</v>
      </c>
      <c r="Y160">
        <v>0</v>
      </c>
      <c r="Z160" s="18">
        <f>Y160/Y2</f>
        <v>0</v>
      </c>
      <c r="AA160">
        <v>0</v>
      </c>
      <c r="AB160" s="18">
        <f>AA160/AA2</f>
        <v>0</v>
      </c>
      <c r="AC160">
        <v>0</v>
      </c>
      <c r="AD160" s="18">
        <f>AC160/AC2</f>
        <v>0</v>
      </c>
      <c r="AE160">
        <v>1</v>
      </c>
      <c r="AF160" s="18">
        <f>AE160/AE2</f>
        <v>0.005263157894736842</v>
      </c>
      <c r="AG160" s="38"/>
      <c r="AH160">
        <v>1</v>
      </c>
      <c r="AI160" s="18">
        <f>AH160/AH2</f>
        <v>0.009009009009009009</v>
      </c>
      <c r="AJ160">
        <v>2</v>
      </c>
      <c r="AK160" s="18">
        <f>AJ160/AJ2</f>
        <v>0.010582010582010581</v>
      </c>
      <c r="AL160">
        <v>5</v>
      </c>
      <c r="AM160" s="18">
        <f>AL160/AL2</f>
        <v>0.0423728813559322</v>
      </c>
    </row>
    <row r="161" spans="1:39" ht="12.75">
      <c r="A161" s="1" t="s">
        <v>90</v>
      </c>
      <c r="B161">
        <v>0</v>
      </c>
      <c r="C161">
        <v>1</v>
      </c>
      <c r="D161">
        <v>0</v>
      </c>
      <c r="E161">
        <v>0</v>
      </c>
      <c r="F161">
        <v>1</v>
      </c>
      <c r="G161">
        <v>3</v>
      </c>
      <c r="H161">
        <v>5</v>
      </c>
      <c r="I161">
        <v>2</v>
      </c>
      <c r="J161">
        <v>12</v>
      </c>
      <c r="K161" s="18">
        <f>J161/J2</f>
        <v>0.008213552361396304</v>
      </c>
      <c r="L161">
        <v>5</v>
      </c>
      <c r="N161">
        <v>5</v>
      </c>
      <c r="O161">
        <v>18</v>
      </c>
      <c r="P161" s="18">
        <f>O161/O2</f>
        <v>0.01200800533689126</v>
      </c>
      <c r="Q161" s="5"/>
      <c r="R161" s="22">
        <f t="shared" si="40"/>
        <v>0.003794452975494956</v>
      </c>
      <c r="S161" s="35"/>
      <c r="T161" s="31">
        <f t="shared" si="41"/>
        <v>41</v>
      </c>
      <c r="U161" s="18">
        <f>T161/T2</f>
        <v>0.01136678680343776</v>
      </c>
      <c r="V161" s="35"/>
      <c r="W161" s="31">
        <f t="shared" si="42"/>
        <v>11</v>
      </c>
      <c r="X161" s="18">
        <f>W161/W2</f>
        <v>0.017001545595054096</v>
      </c>
      <c r="Y161">
        <v>0</v>
      </c>
      <c r="Z161" s="18">
        <f>Y161/Y2</f>
        <v>0</v>
      </c>
      <c r="AA161">
        <v>4</v>
      </c>
      <c r="AB161" s="18">
        <f>AA161/AA2</f>
        <v>0.01702127659574468</v>
      </c>
      <c r="AC161">
        <v>4</v>
      </c>
      <c r="AD161" s="18">
        <f>AC161/AC2</f>
        <v>0.05063291139240506</v>
      </c>
      <c r="AE161">
        <v>3</v>
      </c>
      <c r="AF161" s="18">
        <f>AE161/AE2</f>
        <v>0.015789473684210527</v>
      </c>
      <c r="AG161" s="38"/>
      <c r="AH161">
        <v>0</v>
      </c>
      <c r="AI161" s="18">
        <f>AH161/AH2</f>
        <v>0</v>
      </c>
      <c r="AJ161">
        <v>0</v>
      </c>
      <c r="AK161" s="18">
        <f>AJ161/AJ2</f>
        <v>0</v>
      </c>
      <c r="AL161">
        <v>5</v>
      </c>
      <c r="AM161" s="18">
        <f>AL161/AL2</f>
        <v>0.0423728813559322</v>
      </c>
    </row>
    <row r="162" spans="1:39" ht="12.75">
      <c r="A162" s="1"/>
      <c r="Q162" s="5"/>
      <c r="R162" s="22"/>
      <c r="S162" s="35"/>
      <c r="V162" s="37"/>
      <c r="W162" s="28"/>
      <c r="X162" s="17"/>
      <c r="AB162" s="17"/>
      <c r="AF162" s="17"/>
      <c r="AG162" s="38"/>
      <c r="AI162" s="17"/>
      <c r="AK162" s="17"/>
      <c r="AM162" s="17"/>
    </row>
    <row r="163" spans="1:39" ht="12.75">
      <c r="A163" s="1" t="s">
        <v>91</v>
      </c>
      <c r="B163">
        <v>0</v>
      </c>
      <c r="C163">
        <v>5</v>
      </c>
      <c r="D163">
        <v>0</v>
      </c>
      <c r="E163">
        <v>5</v>
      </c>
      <c r="F163">
        <v>28</v>
      </c>
      <c r="G163">
        <v>92</v>
      </c>
      <c r="H163">
        <v>106</v>
      </c>
      <c r="I163">
        <v>28</v>
      </c>
      <c r="J163">
        <v>264</v>
      </c>
      <c r="K163" s="18">
        <f>J163/J2</f>
        <v>0.1806981519507187</v>
      </c>
      <c r="L163">
        <v>77</v>
      </c>
      <c r="N163">
        <v>170</v>
      </c>
      <c r="O163">
        <v>258</v>
      </c>
      <c r="P163" s="18">
        <f>O163/O2</f>
        <v>0.17211474316210806</v>
      </c>
      <c r="Q163" s="5"/>
      <c r="R163" s="22">
        <f aca="true" t="shared" si="43" ref="R163:R168">P163-K163</f>
        <v>-0.008583408788610636</v>
      </c>
      <c r="S163" s="35"/>
      <c r="T163" s="31">
        <f>J163+O163+W163</f>
        <v>600</v>
      </c>
      <c r="U163" s="18">
        <f>T163/T2</f>
        <v>0.16634322151372333</v>
      </c>
      <c r="V163" s="35"/>
      <c r="W163" s="31">
        <f>Y163+AA163+AC163+AE163</f>
        <v>78</v>
      </c>
      <c r="X163" s="18">
        <f>W163/W2</f>
        <v>0.1205564142194745</v>
      </c>
      <c r="Y163">
        <v>30</v>
      </c>
      <c r="Z163" s="18">
        <f>Y163/Y2</f>
        <v>0.2097902097902098</v>
      </c>
      <c r="AA163">
        <v>23</v>
      </c>
      <c r="AB163" s="18">
        <f>AA163/AA2</f>
        <v>0.09787234042553192</v>
      </c>
      <c r="AC163">
        <v>14</v>
      </c>
      <c r="AD163" s="18">
        <f>AC163/AC2</f>
        <v>0.17721518987341772</v>
      </c>
      <c r="AE163">
        <v>11</v>
      </c>
      <c r="AF163" s="18">
        <f>AE163/AE2</f>
        <v>0.05789473684210526</v>
      </c>
      <c r="AG163" s="38"/>
      <c r="AH163">
        <v>34</v>
      </c>
      <c r="AI163" s="18">
        <f>AH163/AH2</f>
        <v>0.3063063063063063</v>
      </c>
      <c r="AJ163">
        <v>91</v>
      </c>
      <c r="AK163" s="18">
        <f>AJ163/AJ2</f>
        <v>0.48148148148148145</v>
      </c>
      <c r="AL163">
        <v>9</v>
      </c>
      <c r="AM163" s="18">
        <f>AL163/AL2</f>
        <v>0.07627118644067797</v>
      </c>
    </row>
    <row r="164" spans="1:39" ht="12.75">
      <c r="A164" s="1" t="s">
        <v>92</v>
      </c>
      <c r="B164">
        <v>3</v>
      </c>
      <c r="C164">
        <v>5</v>
      </c>
      <c r="D164">
        <v>0</v>
      </c>
      <c r="E164">
        <v>6</v>
      </c>
      <c r="F164">
        <v>34</v>
      </c>
      <c r="G164">
        <v>116</v>
      </c>
      <c r="H164">
        <v>179</v>
      </c>
      <c r="I164">
        <v>107</v>
      </c>
      <c r="J164">
        <v>450</v>
      </c>
      <c r="K164" s="18">
        <f>J164/J2</f>
        <v>0.3080082135523614</v>
      </c>
      <c r="L164">
        <v>163</v>
      </c>
      <c r="N164">
        <v>347</v>
      </c>
      <c r="O164">
        <v>438</v>
      </c>
      <c r="P164" s="18">
        <f>O164/O2</f>
        <v>0.2921947965310207</v>
      </c>
      <c r="Q164" s="5"/>
      <c r="R164" s="22">
        <f t="shared" si="43"/>
        <v>-0.015813417021340703</v>
      </c>
      <c r="S164" s="35"/>
      <c r="T164" s="31">
        <f>J164+O164+W164</f>
        <v>1003</v>
      </c>
      <c r="U164" s="18">
        <f>T164/T2</f>
        <v>0.2780704186304408</v>
      </c>
      <c r="V164" s="35"/>
      <c r="W164" s="31">
        <f>Y164+AA164+AC164+AE164</f>
        <v>115</v>
      </c>
      <c r="X164" s="18">
        <f>W164/W2</f>
        <v>0.1777434312210201</v>
      </c>
      <c r="Y164">
        <v>46</v>
      </c>
      <c r="Z164" s="18">
        <f>Y164/Y2</f>
        <v>0.32167832167832167</v>
      </c>
      <c r="AA164">
        <v>26</v>
      </c>
      <c r="AB164" s="18">
        <f>AA164/AA2</f>
        <v>0.11063829787234042</v>
      </c>
      <c r="AC164">
        <v>10</v>
      </c>
      <c r="AD164" s="18">
        <f>AC164/AC2</f>
        <v>0.12658227848101267</v>
      </c>
      <c r="AE164">
        <v>33</v>
      </c>
      <c r="AF164" s="18">
        <f>AE164/AE2</f>
        <v>0.1736842105263158</v>
      </c>
      <c r="AG164" s="38"/>
      <c r="AH164">
        <v>34</v>
      </c>
      <c r="AI164" s="18">
        <f>AH164/AH2</f>
        <v>0.3063063063063063</v>
      </c>
      <c r="AJ164">
        <v>4</v>
      </c>
      <c r="AK164" s="18">
        <f>AJ164/AJ2</f>
        <v>0.021164021164021163</v>
      </c>
      <c r="AL164">
        <v>30</v>
      </c>
      <c r="AM164" s="18">
        <f>AL164/AL2</f>
        <v>0.2542372881355932</v>
      </c>
    </row>
    <row r="165" spans="1:39" ht="12.75">
      <c r="A165" s="1" t="s">
        <v>93</v>
      </c>
      <c r="B165">
        <v>3</v>
      </c>
      <c r="C165">
        <v>11</v>
      </c>
      <c r="D165">
        <v>0</v>
      </c>
      <c r="E165">
        <v>12</v>
      </c>
      <c r="F165">
        <v>75</v>
      </c>
      <c r="G165">
        <v>266</v>
      </c>
      <c r="H165">
        <v>388</v>
      </c>
      <c r="I165">
        <v>178</v>
      </c>
      <c r="J165">
        <v>933</v>
      </c>
      <c r="K165" s="18">
        <f>J165/J2</f>
        <v>0.6386036960985626</v>
      </c>
      <c r="L165">
        <v>244</v>
      </c>
      <c r="N165">
        <v>609</v>
      </c>
      <c r="O165">
        <v>954</v>
      </c>
      <c r="P165" s="18">
        <f>O165/O2</f>
        <v>0.6364242828552368</v>
      </c>
      <c r="Q165" s="5"/>
      <c r="R165" s="22">
        <f t="shared" si="43"/>
        <v>-0.002179413243325823</v>
      </c>
      <c r="S165" s="35"/>
      <c r="T165" s="31">
        <f>J165+O165+W165</f>
        <v>2351</v>
      </c>
      <c r="U165" s="18">
        <f>T165/T2</f>
        <v>0.6517881896312725</v>
      </c>
      <c r="V165" s="35"/>
      <c r="W165" s="31">
        <f>Y165+AA165+AC165+AE165</f>
        <v>464</v>
      </c>
      <c r="X165" s="18">
        <f>W165/W2</f>
        <v>0.7171561051004637</v>
      </c>
      <c r="Y165">
        <v>92</v>
      </c>
      <c r="Z165" s="18">
        <f>Y165/Y2</f>
        <v>0.6433566433566433</v>
      </c>
      <c r="AA165">
        <v>170</v>
      </c>
      <c r="AB165" s="18">
        <f>AA165/AA2</f>
        <v>0.723404255319149</v>
      </c>
      <c r="AC165">
        <v>43</v>
      </c>
      <c r="AD165" s="18">
        <f>AC165/AC2</f>
        <v>0.5443037974683544</v>
      </c>
      <c r="AE165">
        <v>159</v>
      </c>
      <c r="AF165" s="18">
        <f>AE165/AE2</f>
        <v>0.8368421052631579</v>
      </c>
      <c r="AG165" s="38"/>
      <c r="AH165">
        <v>70</v>
      </c>
      <c r="AI165" s="18">
        <f>AH165/AH2</f>
        <v>0.6306306306306306</v>
      </c>
      <c r="AJ165">
        <v>90</v>
      </c>
      <c r="AK165" s="18">
        <f>AJ165/AJ2</f>
        <v>0.47619047619047616</v>
      </c>
      <c r="AL165">
        <v>74</v>
      </c>
      <c r="AM165" s="18">
        <f>AL165/AL2</f>
        <v>0.6271186440677966</v>
      </c>
    </row>
    <row r="166" spans="1:39" ht="12.75">
      <c r="A166" s="1" t="s">
        <v>94</v>
      </c>
      <c r="B166">
        <v>1</v>
      </c>
      <c r="C166">
        <v>28</v>
      </c>
      <c r="D166">
        <v>6</v>
      </c>
      <c r="E166">
        <v>5</v>
      </c>
      <c r="F166">
        <v>18</v>
      </c>
      <c r="G166">
        <v>74</v>
      </c>
      <c r="H166">
        <v>137</v>
      </c>
      <c r="I166">
        <v>59</v>
      </c>
      <c r="J166">
        <v>328</v>
      </c>
      <c r="K166" s="18">
        <f>J166/J2</f>
        <v>0.2245037645448323</v>
      </c>
      <c r="L166">
        <v>84</v>
      </c>
      <c r="N166">
        <v>199</v>
      </c>
      <c r="O166">
        <v>364</v>
      </c>
      <c r="P166" s="18">
        <f>O166/O2</f>
        <v>0.2428285523682455</v>
      </c>
      <c r="Q166" s="5"/>
      <c r="R166" s="22">
        <f t="shared" si="43"/>
        <v>0.01832478782341318</v>
      </c>
      <c r="S166" s="35"/>
      <c r="T166" s="31">
        <f>J166+O166+W166</f>
        <v>825</v>
      </c>
      <c r="U166" s="18">
        <f>T166/T2</f>
        <v>0.22872192958136955</v>
      </c>
      <c r="V166" s="35"/>
      <c r="W166" s="31">
        <f>Y166+AA166+AC166+AE166</f>
        <v>133</v>
      </c>
      <c r="X166" s="18">
        <f>W166/W2</f>
        <v>0.20556414219474498</v>
      </c>
      <c r="Y166">
        <v>32</v>
      </c>
      <c r="Z166" s="18">
        <f>Y166/Y2</f>
        <v>0.22377622377622378</v>
      </c>
      <c r="AA166">
        <v>42</v>
      </c>
      <c r="AB166" s="18">
        <f>AA166/AA2</f>
        <v>0.17872340425531916</v>
      </c>
      <c r="AC166">
        <v>24</v>
      </c>
      <c r="AD166" s="18">
        <f>AC166/AC2</f>
        <v>0.3037974683544304</v>
      </c>
      <c r="AE166">
        <v>35</v>
      </c>
      <c r="AF166" s="18">
        <f>AE166/AE2</f>
        <v>0.18421052631578946</v>
      </c>
      <c r="AG166" s="38"/>
      <c r="AH166">
        <v>23</v>
      </c>
      <c r="AI166" s="18">
        <f>AH166/AH2</f>
        <v>0.2072072072072072</v>
      </c>
      <c r="AJ166">
        <v>38</v>
      </c>
      <c r="AK166" s="18">
        <f>AJ166/AJ2</f>
        <v>0.20105820105820105</v>
      </c>
      <c r="AL166">
        <v>30</v>
      </c>
      <c r="AM166" s="18">
        <f>AL166/AL2</f>
        <v>0.2542372881355932</v>
      </c>
    </row>
    <row r="167" spans="1:39" ht="12.75">
      <c r="A167" s="1"/>
      <c r="Q167" s="5"/>
      <c r="R167" s="22"/>
      <c r="S167" s="35"/>
      <c r="V167" s="37"/>
      <c r="W167" s="28"/>
      <c r="X167" s="17"/>
      <c r="AB167" s="17"/>
      <c r="AF167" s="17"/>
      <c r="AG167" s="38"/>
      <c r="AI167" s="17"/>
      <c r="AK167" s="17"/>
      <c r="AM167" s="17"/>
    </row>
    <row r="168" spans="1:39" ht="12.75">
      <c r="A168" s="1" t="s">
        <v>95</v>
      </c>
      <c r="B168">
        <v>4</v>
      </c>
      <c r="C168">
        <v>18</v>
      </c>
      <c r="D168">
        <v>5</v>
      </c>
      <c r="E168">
        <v>14</v>
      </c>
      <c r="F168">
        <v>77</v>
      </c>
      <c r="G168">
        <v>290</v>
      </c>
      <c r="H168">
        <v>371</v>
      </c>
      <c r="I168">
        <v>103</v>
      </c>
      <c r="J168">
        <v>882</v>
      </c>
      <c r="K168" s="8">
        <f>J168/J2</f>
        <v>0.6036960985626283</v>
      </c>
      <c r="L168">
        <v>257</v>
      </c>
      <c r="N168">
        <v>580</v>
      </c>
      <c r="O168">
        <v>953</v>
      </c>
      <c r="P168" s="8">
        <f>O168/O2</f>
        <v>0.6357571714476318</v>
      </c>
      <c r="Q168" s="5"/>
      <c r="R168" s="22">
        <f t="shared" si="43"/>
        <v>0.03206107288500348</v>
      </c>
      <c r="S168" s="35"/>
      <c r="T168" s="31">
        <f>J168+O168+W168</f>
        <v>2204</v>
      </c>
      <c r="U168" s="8">
        <f>T168/T2</f>
        <v>0.6110341003604103</v>
      </c>
      <c r="V168" s="35"/>
      <c r="W168" s="31">
        <f>Y168+AA168+AC168+AE168</f>
        <v>369</v>
      </c>
      <c r="X168" s="8">
        <f>W168/W2</f>
        <v>0.5703245749613601</v>
      </c>
      <c r="Y168">
        <v>96</v>
      </c>
      <c r="Z168" s="18">
        <f>Y168/Y2</f>
        <v>0.6713286713286714</v>
      </c>
      <c r="AA168">
        <v>136</v>
      </c>
      <c r="AB168" s="18">
        <f>AA168/AA2</f>
        <v>0.5787234042553191</v>
      </c>
      <c r="AC168">
        <v>55</v>
      </c>
      <c r="AD168" s="18">
        <f>AC168/AC2</f>
        <v>0.6962025316455697</v>
      </c>
      <c r="AE168">
        <v>82</v>
      </c>
      <c r="AF168" s="18">
        <f>AE168/AE2</f>
        <v>0.43157894736842106</v>
      </c>
      <c r="AG168" s="38"/>
      <c r="AH168">
        <v>92</v>
      </c>
      <c r="AI168" s="18">
        <f>AH168/AH2</f>
        <v>0.8288288288288288</v>
      </c>
      <c r="AJ168">
        <v>165</v>
      </c>
      <c r="AK168" s="18">
        <f>AJ168/AJ2</f>
        <v>0.873015873015873</v>
      </c>
      <c r="AL168">
        <v>47</v>
      </c>
      <c r="AM168" s="18">
        <f>AL168/AL2</f>
        <v>0.3983050847457627</v>
      </c>
    </row>
    <row r="169" spans="1:39" s="13" customFormat="1" ht="12.75">
      <c r="A169" s="12"/>
      <c r="B169" s="14"/>
      <c r="C169" s="14"/>
      <c r="D169" s="14"/>
      <c r="E169" s="14"/>
      <c r="F169" s="14"/>
      <c r="G169" s="14"/>
      <c r="H169" s="14"/>
      <c r="I169" s="14"/>
      <c r="J169" s="14"/>
      <c r="K169" s="21"/>
      <c r="L169" s="14"/>
      <c r="N169" s="14"/>
      <c r="P169" s="21"/>
      <c r="Q169" s="14"/>
      <c r="R169" s="19"/>
      <c r="S169" s="35"/>
      <c r="T169" s="33"/>
      <c r="U169" s="21"/>
      <c r="V169" s="37"/>
      <c r="W169" s="24"/>
      <c r="X169" s="21"/>
      <c r="Z169" s="21"/>
      <c r="AB169" s="21"/>
      <c r="AD169" s="21"/>
      <c r="AF169" s="21"/>
      <c r="AG169" s="38"/>
      <c r="AI169" s="21"/>
      <c r="AK169" s="21"/>
      <c r="AM169" s="21"/>
    </row>
    <row r="170" spans="1:39" ht="12.75">
      <c r="A170" s="1" t="s">
        <v>96</v>
      </c>
      <c r="B170">
        <v>3</v>
      </c>
      <c r="C170">
        <v>3</v>
      </c>
      <c r="D170">
        <v>0</v>
      </c>
      <c r="E170">
        <v>2</v>
      </c>
      <c r="F170">
        <v>3</v>
      </c>
      <c r="G170">
        <v>7</v>
      </c>
      <c r="H170">
        <v>40</v>
      </c>
      <c r="I170">
        <v>16</v>
      </c>
      <c r="J170">
        <v>74</v>
      </c>
      <c r="K170" s="18">
        <f>J170/J2</f>
        <v>0.05065023956194387</v>
      </c>
      <c r="L170">
        <v>12</v>
      </c>
      <c r="N170">
        <v>37</v>
      </c>
      <c r="O170">
        <v>50</v>
      </c>
      <c r="P170" s="18">
        <f>O170/O2</f>
        <v>0.0333555703802535</v>
      </c>
      <c r="Q170" s="5"/>
      <c r="R170" s="22">
        <f>P170-K170</f>
        <v>-0.01729466918169037</v>
      </c>
      <c r="S170" s="35"/>
      <c r="T170" s="31">
        <f>J170+O170+W170</f>
        <v>160</v>
      </c>
      <c r="U170" s="18">
        <f>T170/T2</f>
        <v>0.04435819240365955</v>
      </c>
      <c r="V170" s="35"/>
      <c r="W170" s="31">
        <f>Y170+AA170+AC170+AE170</f>
        <v>36</v>
      </c>
      <c r="X170" s="18">
        <f>W170/W2</f>
        <v>0.05564142194744977</v>
      </c>
      <c r="Y170">
        <v>16</v>
      </c>
      <c r="Z170" s="18">
        <f>Y170/Y2</f>
        <v>0.11188811188811189</v>
      </c>
      <c r="AA170">
        <v>14</v>
      </c>
      <c r="AB170" s="18">
        <f>AA170/AA2</f>
        <v>0.059574468085106386</v>
      </c>
      <c r="AC170">
        <v>4</v>
      </c>
      <c r="AD170" s="18">
        <f>AC170/AC2</f>
        <v>0.05063291139240506</v>
      </c>
      <c r="AE170">
        <v>2</v>
      </c>
      <c r="AF170" s="18">
        <f>AE170/AE2</f>
        <v>0.010526315789473684</v>
      </c>
      <c r="AG170" s="38"/>
      <c r="AH170">
        <v>3</v>
      </c>
      <c r="AI170" s="18">
        <f>AH170/AH2</f>
        <v>0.02702702702702703</v>
      </c>
      <c r="AJ170">
        <v>2</v>
      </c>
      <c r="AK170" s="18">
        <f>AJ170/AJ2</f>
        <v>0.010582010582010581</v>
      </c>
      <c r="AL170">
        <v>7</v>
      </c>
      <c r="AM170" s="18">
        <f>AL170/AL2</f>
        <v>0.059322033898305086</v>
      </c>
    </row>
    <row r="171" spans="1:39" ht="12.75">
      <c r="A171" s="1" t="s">
        <v>97</v>
      </c>
      <c r="B171">
        <v>1</v>
      </c>
      <c r="C171">
        <v>5</v>
      </c>
      <c r="D171">
        <v>2</v>
      </c>
      <c r="E171">
        <v>4</v>
      </c>
      <c r="F171">
        <v>20</v>
      </c>
      <c r="G171">
        <v>111</v>
      </c>
      <c r="H171">
        <v>135</v>
      </c>
      <c r="I171">
        <v>92</v>
      </c>
      <c r="J171">
        <v>370</v>
      </c>
      <c r="K171" s="18">
        <f>J171/J2</f>
        <v>0.2532511978097194</v>
      </c>
      <c r="L171">
        <v>105</v>
      </c>
      <c r="N171">
        <v>241</v>
      </c>
      <c r="O171">
        <v>402</v>
      </c>
      <c r="P171" s="18">
        <f>O171/O2</f>
        <v>0.26817878585723814</v>
      </c>
      <c r="Q171" s="5"/>
      <c r="R171" s="22">
        <f>P171-K171</f>
        <v>0.014927588047518758</v>
      </c>
      <c r="S171" s="35"/>
      <c r="T171" s="31">
        <f>J171+O171+W171</f>
        <v>1002</v>
      </c>
      <c r="U171" s="18">
        <f>T171/T2</f>
        <v>0.2777931799279179</v>
      </c>
      <c r="V171" s="35"/>
      <c r="W171" s="31">
        <f>Y171+AA171+AC171+AE171</f>
        <v>230</v>
      </c>
      <c r="X171" s="18">
        <f>W171/W2</f>
        <v>0.3554868624420402</v>
      </c>
      <c r="Y171">
        <v>57</v>
      </c>
      <c r="Z171" s="18">
        <f>Y171/Y2</f>
        <v>0.3986013986013986</v>
      </c>
      <c r="AA171">
        <v>80</v>
      </c>
      <c r="AB171" s="18">
        <f>AA171/AA2</f>
        <v>0.3404255319148936</v>
      </c>
      <c r="AC171">
        <v>27</v>
      </c>
      <c r="AD171" s="18">
        <f>AC171/AC2</f>
        <v>0.34177215189873417</v>
      </c>
      <c r="AE171">
        <v>66</v>
      </c>
      <c r="AF171" s="18">
        <f>AE171/AE2</f>
        <v>0.3473684210526316</v>
      </c>
      <c r="AG171" s="38"/>
      <c r="AH171">
        <v>29</v>
      </c>
      <c r="AI171" s="18">
        <f>AH171/AH2</f>
        <v>0.26126126126126126</v>
      </c>
      <c r="AJ171">
        <v>114</v>
      </c>
      <c r="AK171" s="18">
        <f>AJ171/AJ2</f>
        <v>0.6031746031746031</v>
      </c>
      <c r="AL171">
        <v>31</v>
      </c>
      <c r="AM171" s="18">
        <f>AL171/AL2</f>
        <v>0.2627118644067797</v>
      </c>
    </row>
    <row r="172" spans="1:39" ht="12.75">
      <c r="A172" s="1" t="s">
        <v>98</v>
      </c>
      <c r="B172">
        <v>3</v>
      </c>
      <c r="C172">
        <v>18</v>
      </c>
      <c r="D172">
        <v>1</v>
      </c>
      <c r="E172">
        <v>8</v>
      </c>
      <c r="F172">
        <v>54</v>
      </c>
      <c r="G172">
        <v>109</v>
      </c>
      <c r="H172">
        <v>123</v>
      </c>
      <c r="I172">
        <v>44</v>
      </c>
      <c r="J172">
        <v>360</v>
      </c>
      <c r="K172" s="18">
        <f>J172/J2</f>
        <v>0.2464065708418891</v>
      </c>
      <c r="L172">
        <v>92</v>
      </c>
      <c r="N172">
        <v>242</v>
      </c>
      <c r="O172">
        <v>236</v>
      </c>
      <c r="P172" s="18">
        <f>O172/O2</f>
        <v>0.15743829219479652</v>
      </c>
      <c r="Q172" s="5"/>
      <c r="R172" s="22">
        <f>P172-K172</f>
        <v>-0.08896827864709259</v>
      </c>
      <c r="S172" s="35"/>
      <c r="T172" s="31">
        <f>J172+O172+W172</f>
        <v>702</v>
      </c>
      <c r="U172" s="18">
        <f>T172/T2</f>
        <v>0.19462156917105627</v>
      </c>
      <c r="V172" s="35"/>
      <c r="W172" s="31">
        <f>Y172+AA172+AC172+AE172</f>
        <v>106</v>
      </c>
      <c r="X172" s="18">
        <f>W172/W2</f>
        <v>0.16383307573415765</v>
      </c>
      <c r="Y172">
        <v>7</v>
      </c>
      <c r="Z172" s="18">
        <f>Y172/Y2</f>
        <v>0.04895104895104895</v>
      </c>
      <c r="AA172">
        <v>37</v>
      </c>
      <c r="AB172" s="18">
        <f>AA172/AA2</f>
        <v>0.1574468085106383</v>
      </c>
      <c r="AC172">
        <v>10</v>
      </c>
      <c r="AD172" s="18">
        <f>AC172/AC2</f>
        <v>0.12658227848101267</v>
      </c>
      <c r="AE172">
        <v>52</v>
      </c>
      <c r="AF172" s="18">
        <f>AE172/AE2</f>
        <v>0.2736842105263158</v>
      </c>
      <c r="AG172" s="38"/>
      <c r="AH172">
        <v>15</v>
      </c>
      <c r="AI172" s="18">
        <f>AH172/AH2</f>
        <v>0.13513513513513514</v>
      </c>
      <c r="AJ172">
        <v>6</v>
      </c>
      <c r="AK172" s="18">
        <f>AJ172/AJ2</f>
        <v>0.031746031746031744</v>
      </c>
      <c r="AL172">
        <v>34</v>
      </c>
      <c r="AM172" s="18">
        <f>AL172/AL2</f>
        <v>0.288135593220339</v>
      </c>
    </row>
    <row r="173" spans="1:39" ht="12.75">
      <c r="A173" s="1" t="s">
        <v>99</v>
      </c>
      <c r="B173">
        <v>1</v>
      </c>
      <c r="C173">
        <v>6</v>
      </c>
      <c r="D173">
        <v>2</v>
      </c>
      <c r="E173">
        <v>2</v>
      </c>
      <c r="F173">
        <v>11</v>
      </c>
      <c r="G173">
        <v>96</v>
      </c>
      <c r="H173">
        <v>232</v>
      </c>
      <c r="I173">
        <v>74</v>
      </c>
      <c r="J173">
        <v>424</v>
      </c>
      <c r="K173" s="18">
        <f>J173/J2</f>
        <v>0.29021218343600275</v>
      </c>
      <c r="L173">
        <v>127</v>
      </c>
      <c r="N173">
        <v>292</v>
      </c>
      <c r="O173">
        <v>608</v>
      </c>
      <c r="P173" s="18">
        <f>O173/O2</f>
        <v>0.4056037358238826</v>
      </c>
      <c r="Q173" s="5"/>
      <c r="R173" s="22">
        <f>P173-K173</f>
        <v>0.11539155238787985</v>
      </c>
      <c r="S173" s="35"/>
      <c r="T173" s="31">
        <f>J173+O173+W173</f>
        <v>1225</v>
      </c>
      <c r="U173" s="18">
        <f>T173/T2</f>
        <v>0.3396174105905184</v>
      </c>
      <c r="V173" s="35"/>
      <c r="W173" s="31">
        <f>Y173+AA173+AC173+AE173</f>
        <v>193</v>
      </c>
      <c r="X173" s="18">
        <f>W173/W2</f>
        <v>0.2982998454404946</v>
      </c>
      <c r="Y173">
        <v>56</v>
      </c>
      <c r="Z173" s="18">
        <f>Y173/Y2</f>
        <v>0.3916083916083916</v>
      </c>
      <c r="AA173">
        <v>73</v>
      </c>
      <c r="AB173" s="18">
        <f>AA173/AA2</f>
        <v>0.31063829787234043</v>
      </c>
      <c r="AC173">
        <v>16</v>
      </c>
      <c r="AD173" s="18">
        <f>AC173/AC2</f>
        <v>0.20253164556962025</v>
      </c>
      <c r="AE173">
        <v>48</v>
      </c>
      <c r="AF173" s="18">
        <f>AE173/AE2</f>
        <v>0.25263157894736843</v>
      </c>
      <c r="AG173" s="38"/>
      <c r="AH173">
        <v>50</v>
      </c>
      <c r="AI173" s="18">
        <f>AH173/AH2</f>
        <v>0.45045045045045046</v>
      </c>
      <c r="AJ173">
        <v>56</v>
      </c>
      <c r="AK173" s="18">
        <f>AJ173/AJ2</f>
        <v>0.2962962962962963</v>
      </c>
      <c r="AL173">
        <v>18</v>
      </c>
      <c r="AM173" s="18">
        <f>AL173/AL2</f>
        <v>0.15254237288135594</v>
      </c>
    </row>
    <row r="174" spans="1:39" ht="12.75">
      <c r="A174" s="1" t="s">
        <v>100</v>
      </c>
      <c r="B174">
        <v>1</v>
      </c>
      <c r="C174">
        <v>14</v>
      </c>
      <c r="D174">
        <v>2</v>
      </c>
      <c r="E174">
        <v>5</v>
      </c>
      <c r="F174">
        <v>13</v>
      </c>
      <c r="G174">
        <v>63</v>
      </c>
      <c r="H174">
        <v>103</v>
      </c>
      <c r="I174">
        <v>32</v>
      </c>
      <c r="J174">
        <v>233</v>
      </c>
      <c r="K174" s="18">
        <f>J174/J2</f>
        <v>0.1594798083504449</v>
      </c>
      <c r="L174">
        <v>45</v>
      </c>
      <c r="N174">
        <v>141</v>
      </c>
      <c r="O174">
        <v>203</v>
      </c>
      <c r="P174" s="18">
        <f>O174/O2</f>
        <v>0.13542361574382922</v>
      </c>
      <c r="Q174" s="5"/>
      <c r="R174" s="22">
        <f>P174-K174</f>
        <v>-0.02405619260661568</v>
      </c>
      <c r="S174" s="35"/>
      <c r="T174" s="31">
        <f>J174+O174+W174</f>
        <v>518</v>
      </c>
      <c r="U174" s="18">
        <f>T174/T2</f>
        <v>0.1436096479068478</v>
      </c>
      <c r="V174" s="35"/>
      <c r="W174" s="31">
        <f>Y174+AA174+AC174+AE174</f>
        <v>82</v>
      </c>
      <c r="X174" s="18">
        <f>W174/W2</f>
        <v>0.1267387944358578</v>
      </c>
      <c r="Y174">
        <v>7</v>
      </c>
      <c r="Z174" s="18">
        <f>Y174/Y2</f>
        <v>0.04895104895104895</v>
      </c>
      <c r="AA174">
        <v>31</v>
      </c>
      <c r="AB174" s="18">
        <f>AA174/AA2</f>
        <v>0.13191489361702127</v>
      </c>
      <c r="AC174">
        <v>22</v>
      </c>
      <c r="AD174" s="18">
        <f>AC174/AC2</f>
        <v>0.27848101265822783</v>
      </c>
      <c r="AE174">
        <v>22</v>
      </c>
      <c r="AF174" s="18">
        <f>AE174/AE2</f>
        <v>0.11578947368421053</v>
      </c>
      <c r="AG174" s="38"/>
      <c r="AH174">
        <v>14</v>
      </c>
      <c r="AI174" s="18">
        <f>AH174/AH2</f>
        <v>0.12612612612612611</v>
      </c>
      <c r="AJ174">
        <v>11</v>
      </c>
      <c r="AK174" s="18">
        <f>AJ174/AJ2</f>
        <v>0.0582010582010582</v>
      </c>
      <c r="AL174">
        <v>28</v>
      </c>
      <c r="AM174" s="18">
        <f>AL174/AL2</f>
        <v>0.23728813559322035</v>
      </c>
    </row>
    <row r="175" spans="1:39" ht="12.75">
      <c r="A175" s="1"/>
      <c r="Q175" s="5"/>
      <c r="R175" s="22"/>
      <c r="S175" s="35"/>
      <c r="V175" s="37"/>
      <c r="W175" s="28"/>
      <c r="X175" s="17"/>
      <c r="AB175" s="17"/>
      <c r="AF175" s="17"/>
      <c r="AG175" s="38"/>
      <c r="AI175" s="17"/>
      <c r="AK175" s="17"/>
      <c r="AM175" s="17"/>
    </row>
    <row r="176" spans="1:39" ht="12.75">
      <c r="A176" s="1" t="s">
        <v>101</v>
      </c>
      <c r="B176">
        <v>4</v>
      </c>
      <c r="C176">
        <v>2</v>
      </c>
      <c r="D176">
        <v>0</v>
      </c>
      <c r="E176">
        <v>1</v>
      </c>
      <c r="F176">
        <v>0</v>
      </c>
      <c r="G176">
        <v>2</v>
      </c>
      <c r="H176">
        <v>14</v>
      </c>
      <c r="I176">
        <v>3</v>
      </c>
      <c r="J176">
        <v>26</v>
      </c>
      <c r="K176" s="18">
        <f>J176/J2</f>
        <v>0.01779603011635866</v>
      </c>
      <c r="L176">
        <v>2</v>
      </c>
      <c r="N176">
        <v>9</v>
      </c>
      <c r="O176">
        <v>13</v>
      </c>
      <c r="P176" s="18">
        <f>O176/O2</f>
        <v>0.00867244829886591</v>
      </c>
      <c r="Q176" s="5"/>
      <c r="R176" s="22">
        <f aca="true" t="shared" si="44" ref="R176:R184">P176-K176</f>
        <v>-0.00912358181749275</v>
      </c>
      <c r="S176" s="35"/>
      <c r="T176" s="31">
        <f aca="true" t="shared" si="45" ref="T176:T181">J176+O176+W176</f>
        <v>48</v>
      </c>
      <c r="U176" s="18">
        <f>T176/T2</f>
        <v>0.013307457721097865</v>
      </c>
      <c r="V176" s="35"/>
      <c r="W176" s="31">
        <f aca="true" t="shared" si="46" ref="W176:W181">Y176+AA176+AC176+AE176</f>
        <v>9</v>
      </c>
      <c r="X176" s="18">
        <f>W176/W2</f>
        <v>0.013910355486862442</v>
      </c>
      <c r="Y176">
        <v>2</v>
      </c>
      <c r="Z176" s="18">
        <f>Y176/Y2</f>
        <v>0.013986013986013986</v>
      </c>
      <c r="AA176">
        <v>3</v>
      </c>
      <c r="AB176" s="18">
        <f>AA176/AA2</f>
        <v>0.01276595744680851</v>
      </c>
      <c r="AC176">
        <v>2</v>
      </c>
      <c r="AD176" s="18">
        <f>AC176/AC2</f>
        <v>0.02531645569620253</v>
      </c>
      <c r="AE176">
        <v>2</v>
      </c>
      <c r="AF176" s="18">
        <f>AE176/AE2</f>
        <v>0.010526315789473684</v>
      </c>
      <c r="AG176" s="38"/>
      <c r="AH176">
        <v>1</v>
      </c>
      <c r="AI176" s="18">
        <f>AH176/AH2</f>
        <v>0.009009009009009009</v>
      </c>
      <c r="AJ176">
        <v>1</v>
      </c>
      <c r="AK176" s="18">
        <f>AJ176/AJ2</f>
        <v>0.005291005291005291</v>
      </c>
      <c r="AL176">
        <v>1</v>
      </c>
      <c r="AM176" s="18">
        <f>AL176/AL2</f>
        <v>0.00847457627118644</v>
      </c>
    </row>
    <row r="177" spans="1:39" ht="12.75">
      <c r="A177" s="1" t="s">
        <v>102</v>
      </c>
      <c r="B177">
        <v>0</v>
      </c>
      <c r="C177">
        <v>2</v>
      </c>
      <c r="D177">
        <v>1</v>
      </c>
      <c r="E177">
        <v>5</v>
      </c>
      <c r="F177">
        <v>5</v>
      </c>
      <c r="G177">
        <v>15</v>
      </c>
      <c r="H177">
        <v>12</v>
      </c>
      <c r="I177">
        <v>2</v>
      </c>
      <c r="J177">
        <v>42</v>
      </c>
      <c r="K177" s="18">
        <f>J177/J2</f>
        <v>0.028747433264887063</v>
      </c>
      <c r="L177">
        <v>6</v>
      </c>
      <c r="N177">
        <v>28</v>
      </c>
      <c r="O177">
        <v>50</v>
      </c>
      <c r="P177" s="18">
        <f>O177/O2</f>
        <v>0.0333555703802535</v>
      </c>
      <c r="Q177" s="5"/>
      <c r="R177" s="22">
        <f t="shared" si="44"/>
        <v>0.00460813711536644</v>
      </c>
      <c r="S177" s="35"/>
      <c r="T177" s="31">
        <f t="shared" si="45"/>
        <v>111</v>
      </c>
      <c r="U177" s="18">
        <f>T177/T2</f>
        <v>0.030773495980038812</v>
      </c>
      <c r="V177" s="35"/>
      <c r="W177" s="31">
        <f t="shared" si="46"/>
        <v>19</v>
      </c>
      <c r="X177" s="18">
        <f>W177/W2</f>
        <v>0.02936630602782071</v>
      </c>
      <c r="Y177">
        <v>6</v>
      </c>
      <c r="Z177" s="18">
        <f>Y177/Y2</f>
        <v>0.04195804195804196</v>
      </c>
      <c r="AA177">
        <v>2</v>
      </c>
      <c r="AB177" s="18">
        <f>AA177/AA2</f>
        <v>0.00851063829787234</v>
      </c>
      <c r="AC177">
        <v>1</v>
      </c>
      <c r="AD177" s="18">
        <f>AC177/AC2</f>
        <v>0.012658227848101266</v>
      </c>
      <c r="AE177">
        <v>10</v>
      </c>
      <c r="AF177" s="18">
        <f>AE177/AE2</f>
        <v>0.05263157894736842</v>
      </c>
      <c r="AG177" s="38"/>
      <c r="AH177">
        <v>4</v>
      </c>
      <c r="AI177" s="18">
        <f>AH177/AH2</f>
        <v>0.036036036036036036</v>
      </c>
      <c r="AJ177">
        <v>29</v>
      </c>
      <c r="AK177" s="18">
        <f>AJ177/AJ2</f>
        <v>0.15343915343915343</v>
      </c>
      <c r="AL177">
        <v>0</v>
      </c>
      <c r="AM177" s="18">
        <f>AL177/AL2</f>
        <v>0</v>
      </c>
    </row>
    <row r="178" spans="1:39" ht="12.75">
      <c r="A178" s="1" t="s">
        <v>103</v>
      </c>
      <c r="B178">
        <v>4</v>
      </c>
      <c r="C178">
        <v>41</v>
      </c>
      <c r="D178">
        <v>6</v>
      </c>
      <c r="E178">
        <v>11</v>
      </c>
      <c r="F178">
        <v>85</v>
      </c>
      <c r="G178">
        <v>333</v>
      </c>
      <c r="H178">
        <v>554</v>
      </c>
      <c r="I178">
        <v>222</v>
      </c>
      <c r="J178">
        <v>1256</v>
      </c>
      <c r="K178" s="18">
        <f>J178/J2</f>
        <v>0.8596851471594799</v>
      </c>
      <c r="L178">
        <v>337</v>
      </c>
      <c r="N178">
        <v>829</v>
      </c>
      <c r="O178">
        <v>1229</v>
      </c>
      <c r="P178" s="18">
        <f>O178/O2</f>
        <v>0.8198799199466311</v>
      </c>
      <c r="Q178" s="5"/>
      <c r="R178" s="22">
        <f t="shared" si="44"/>
        <v>-0.03980522721284874</v>
      </c>
      <c r="S178" s="35"/>
      <c r="T178" s="31">
        <f t="shared" si="45"/>
        <v>3040</v>
      </c>
      <c r="U178" s="18">
        <f>T178/T2</f>
        <v>0.8428056556695315</v>
      </c>
      <c r="V178" s="35"/>
      <c r="W178" s="31">
        <f t="shared" si="46"/>
        <v>555</v>
      </c>
      <c r="X178" s="18">
        <f>W178/W2</f>
        <v>0.8578052550231839</v>
      </c>
      <c r="Y178">
        <v>106</v>
      </c>
      <c r="Z178" s="18">
        <f>Y178/Y2</f>
        <v>0.7412587412587412</v>
      </c>
      <c r="AA178">
        <v>217</v>
      </c>
      <c r="AB178" s="18">
        <f>AA178/AA2</f>
        <v>0.9234042553191489</v>
      </c>
      <c r="AC178">
        <v>69</v>
      </c>
      <c r="AD178" s="18">
        <f>AC178/AC2</f>
        <v>0.8734177215189873</v>
      </c>
      <c r="AE178">
        <v>163</v>
      </c>
      <c r="AF178" s="18">
        <f>AE178/AE2</f>
        <v>0.8578947368421053</v>
      </c>
      <c r="AG178" s="38"/>
      <c r="AH178">
        <v>100</v>
      </c>
      <c r="AI178" s="18">
        <f>AH178/AH2</f>
        <v>0.9009009009009009</v>
      </c>
      <c r="AJ178">
        <v>122</v>
      </c>
      <c r="AK178" s="18">
        <f>AJ178/AJ2</f>
        <v>0.6455026455026455</v>
      </c>
      <c r="AL178">
        <v>105</v>
      </c>
      <c r="AM178" s="18">
        <f>AL178/AL2</f>
        <v>0.8898305084745762</v>
      </c>
    </row>
    <row r="179" spans="1:39" ht="12.75">
      <c r="A179" s="1" t="s">
        <v>104</v>
      </c>
      <c r="B179">
        <v>1</v>
      </c>
      <c r="C179">
        <v>1</v>
      </c>
      <c r="D179">
        <v>0</v>
      </c>
      <c r="E179">
        <v>2</v>
      </c>
      <c r="F179">
        <v>4</v>
      </c>
      <c r="G179">
        <v>17</v>
      </c>
      <c r="H179">
        <v>29</v>
      </c>
      <c r="I179">
        <v>7</v>
      </c>
      <c r="J179">
        <v>61</v>
      </c>
      <c r="K179" s="18">
        <f>J179/J2</f>
        <v>0.04175222450376454</v>
      </c>
      <c r="L179">
        <v>15</v>
      </c>
      <c r="N179">
        <v>37</v>
      </c>
      <c r="O179">
        <v>100</v>
      </c>
      <c r="P179" s="18">
        <f>O179/O2</f>
        <v>0.066711140760507</v>
      </c>
      <c r="Q179" s="5"/>
      <c r="R179" s="22">
        <f t="shared" si="44"/>
        <v>0.024958916256742465</v>
      </c>
      <c r="S179" s="35"/>
      <c r="T179" s="31">
        <f t="shared" si="45"/>
        <v>192</v>
      </c>
      <c r="U179" s="18">
        <f>T179/T2</f>
        <v>0.05322983088439146</v>
      </c>
      <c r="V179" s="35"/>
      <c r="W179" s="31">
        <f t="shared" si="46"/>
        <v>31</v>
      </c>
      <c r="X179" s="18">
        <f>W179/W2</f>
        <v>0.04791344667697063</v>
      </c>
      <c r="Y179">
        <v>14</v>
      </c>
      <c r="Z179" s="18">
        <f>Y179/Y2</f>
        <v>0.0979020979020979</v>
      </c>
      <c r="AA179">
        <v>2</v>
      </c>
      <c r="AB179" s="18">
        <f>AA179/AA2</f>
        <v>0.00851063829787234</v>
      </c>
      <c r="AC179">
        <v>1</v>
      </c>
      <c r="AD179" s="18">
        <f>AC179/AC2</f>
        <v>0.012658227848101266</v>
      </c>
      <c r="AE179">
        <v>14</v>
      </c>
      <c r="AF179" s="18">
        <f>AE179/AE2</f>
        <v>0.07368421052631578</v>
      </c>
      <c r="AG179" s="38"/>
      <c r="AH179">
        <v>5</v>
      </c>
      <c r="AI179" s="18">
        <f>AH179/AH2</f>
        <v>0.04504504504504504</v>
      </c>
      <c r="AJ179">
        <v>26</v>
      </c>
      <c r="AK179" s="18">
        <f>AJ179/AJ2</f>
        <v>0.13756613756613756</v>
      </c>
      <c r="AL179">
        <v>5</v>
      </c>
      <c r="AM179" s="18">
        <f>AL179/AL2</f>
        <v>0.0423728813559322</v>
      </c>
    </row>
    <row r="180" spans="1:39" ht="12.75">
      <c r="A180" s="1" t="s">
        <v>105</v>
      </c>
      <c r="B180">
        <v>0</v>
      </c>
      <c r="C180">
        <v>0</v>
      </c>
      <c r="D180">
        <v>0</v>
      </c>
      <c r="E180">
        <v>2</v>
      </c>
      <c r="F180">
        <v>6</v>
      </c>
      <c r="G180">
        <v>12</v>
      </c>
      <c r="H180">
        <v>13</v>
      </c>
      <c r="I180">
        <v>13</v>
      </c>
      <c r="J180">
        <v>46</v>
      </c>
      <c r="K180" s="18">
        <f>J180/J2</f>
        <v>0.03148528405201916</v>
      </c>
      <c r="L180">
        <v>12</v>
      </c>
      <c r="N180">
        <v>31</v>
      </c>
      <c r="O180">
        <v>78</v>
      </c>
      <c r="P180" s="18">
        <f>O180/O2</f>
        <v>0.05203468979319546</v>
      </c>
      <c r="Q180" s="5"/>
      <c r="R180" s="22">
        <f t="shared" si="44"/>
        <v>0.0205494057411763</v>
      </c>
      <c r="S180" s="35"/>
      <c r="T180" s="31">
        <f t="shared" si="45"/>
        <v>147</v>
      </c>
      <c r="U180" s="18">
        <f>T180/T2</f>
        <v>0.040754089270862215</v>
      </c>
      <c r="V180" s="35"/>
      <c r="W180" s="31">
        <f t="shared" si="46"/>
        <v>23</v>
      </c>
      <c r="X180" s="18">
        <f>W180/W2</f>
        <v>0.03554868624420402</v>
      </c>
      <c r="Y180">
        <v>10</v>
      </c>
      <c r="Z180" s="18">
        <f>Y180/Y2</f>
        <v>0.06993006993006994</v>
      </c>
      <c r="AA180">
        <v>9</v>
      </c>
      <c r="AB180" s="18">
        <f>AA180/AA2</f>
        <v>0.03829787234042553</v>
      </c>
      <c r="AC180">
        <v>3</v>
      </c>
      <c r="AD180" s="18">
        <f>AC180/AC2</f>
        <v>0.0379746835443038</v>
      </c>
      <c r="AE180">
        <v>1</v>
      </c>
      <c r="AF180" s="18">
        <f>AE180/AE2</f>
        <v>0.005263157894736842</v>
      </c>
      <c r="AG180" s="38"/>
      <c r="AH180">
        <v>1</v>
      </c>
      <c r="AI180" s="18">
        <f>AH180/AH2</f>
        <v>0.009009009009009009</v>
      </c>
      <c r="AJ180">
        <v>2</v>
      </c>
      <c r="AK180" s="18">
        <f>AJ180/AJ2</f>
        <v>0.010582010582010581</v>
      </c>
      <c r="AL180">
        <v>5</v>
      </c>
      <c r="AM180" s="18">
        <f>AL180/AL2</f>
        <v>0.0423728813559322</v>
      </c>
    </row>
    <row r="181" spans="1:39" ht="12.75">
      <c r="A181" s="1" t="s">
        <v>106</v>
      </c>
      <c r="B181">
        <v>0</v>
      </c>
      <c r="C181">
        <v>0</v>
      </c>
      <c r="D181">
        <v>0</v>
      </c>
      <c r="E181">
        <v>0</v>
      </c>
      <c r="F181">
        <v>1</v>
      </c>
      <c r="G181">
        <v>7</v>
      </c>
      <c r="H181">
        <v>11</v>
      </c>
      <c r="I181">
        <v>11</v>
      </c>
      <c r="J181">
        <v>30</v>
      </c>
      <c r="K181" s="18">
        <f>J181/J2</f>
        <v>0.02053388090349076</v>
      </c>
      <c r="L181">
        <v>9</v>
      </c>
      <c r="N181">
        <v>19</v>
      </c>
      <c r="O181">
        <v>29</v>
      </c>
      <c r="P181" s="18">
        <f>O181/O2</f>
        <v>0.019346230820547032</v>
      </c>
      <c r="Q181" s="5"/>
      <c r="R181" s="22">
        <f t="shared" si="44"/>
        <v>-0.0011876500829437267</v>
      </c>
      <c r="S181" s="35"/>
      <c r="T181" s="31">
        <f t="shared" si="45"/>
        <v>69</v>
      </c>
      <c r="U181" s="18">
        <f>T181/T2</f>
        <v>0.019129470474078182</v>
      </c>
      <c r="V181" s="35"/>
      <c r="W181" s="31">
        <f t="shared" si="46"/>
        <v>10</v>
      </c>
      <c r="X181" s="18">
        <f>W181/W2</f>
        <v>0.015455950540958269</v>
      </c>
      <c r="Y181">
        <v>5</v>
      </c>
      <c r="Z181" s="18">
        <f>Y181/Y2</f>
        <v>0.03496503496503497</v>
      </c>
      <c r="AA181">
        <v>2</v>
      </c>
      <c r="AB181" s="18">
        <f>AA181/AA2</f>
        <v>0.00851063829787234</v>
      </c>
      <c r="AC181">
        <v>3</v>
      </c>
      <c r="AD181" s="18">
        <f>AC181/AC2</f>
        <v>0.0379746835443038</v>
      </c>
      <c r="AE181">
        <v>0</v>
      </c>
      <c r="AF181" s="18">
        <f>AE181/AE2</f>
        <v>0</v>
      </c>
      <c r="AG181" s="38"/>
      <c r="AH181">
        <v>0</v>
      </c>
      <c r="AI181" s="18">
        <f>AH181/AH2</f>
        <v>0</v>
      </c>
      <c r="AJ181">
        <v>9</v>
      </c>
      <c r="AK181" s="18">
        <f>AJ181/AJ2</f>
        <v>0.047619047619047616</v>
      </c>
      <c r="AL181">
        <v>2</v>
      </c>
      <c r="AM181" s="18">
        <f>AL181/AL2</f>
        <v>0.01694915254237288</v>
      </c>
    </row>
    <row r="182" spans="1:39" s="13" customFormat="1" ht="12.75">
      <c r="A182" s="12"/>
      <c r="K182" s="19"/>
      <c r="P182" s="19"/>
      <c r="Q182" s="14"/>
      <c r="R182" s="19"/>
      <c r="S182" s="19"/>
      <c r="T182" s="33"/>
      <c r="U182" s="19"/>
      <c r="V182" s="19"/>
      <c r="W182" s="24"/>
      <c r="X182" s="19"/>
      <c r="Z182" s="19"/>
      <c r="AB182" s="19"/>
      <c r="AD182" s="19"/>
      <c r="AF182" s="19"/>
      <c r="AG182" s="38"/>
      <c r="AI182" s="19"/>
      <c r="AK182" s="19"/>
      <c r="AM182" s="19"/>
    </row>
    <row r="183" spans="1:39" ht="12.75">
      <c r="A183" s="1" t="s">
        <v>107</v>
      </c>
      <c r="B183">
        <v>4</v>
      </c>
      <c r="C183">
        <v>36</v>
      </c>
      <c r="D183">
        <v>5</v>
      </c>
      <c r="E183">
        <v>13</v>
      </c>
      <c r="F183">
        <v>89</v>
      </c>
      <c r="G183">
        <v>356</v>
      </c>
      <c r="H183">
        <v>580</v>
      </c>
      <c r="I183">
        <v>240</v>
      </c>
      <c r="J183">
        <v>1323</v>
      </c>
      <c r="K183" s="18">
        <f>J183/J2</f>
        <v>0.9055441478439425</v>
      </c>
      <c r="L183">
        <v>355</v>
      </c>
      <c r="N183">
        <v>866</v>
      </c>
      <c r="O183">
        <v>1379</v>
      </c>
      <c r="P183" s="18">
        <f>O183/O2</f>
        <v>0.9199466310873916</v>
      </c>
      <c r="Q183" s="5"/>
      <c r="R183" s="22">
        <f t="shared" si="44"/>
        <v>0.01440248324344906</v>
      </c>
      <c r="S183" s="35"/>
      <c r="T183" s="31">
        <f>J183+O183+W183</f>
        <v>3309</v>
      </c>
      <c r="U183" s="18">
        <f>T183/T2</f>
        <v>0.9173828666481841</v>
      </c>
      <c r="V183" s="35"/>
      <c r="W183" s="31">
        <f>Y183+AA183+AC183+AE183</f>
        <v>607</v>
      </c>
      <c r="X183" s="18">
        <f>W183/W2</f>
        <v>0.9381761978361669</v>
      </c>
      <c r="Y183">
        <v>134</v>
      </c>
      <c r="Z183" s="18">
        <f>Y183/Y2</f>
        <v>0.9370629370629371</v>
      </c>
      <c r="AA183">
        <v>226</v>
      </c>
      <c r="AB183" s="18">
        <f>AA183/AA2</f>
        <v>0.9617021276595744</v>
      </c>
      <c r="AC183">
        <v>74</v>
      </c>
      <c r="AD183" s="18">
        <f>AC183/AC2</f>
        <v>0.9367088607594937</v>
      </c>
      <c r="AE183">
        <v>173</v>
      </c>
      <c r="AF183" s="18">
        <f>AE183/AE2</f>
        <v>0.9105263157894737</v>
      </c>
      <c r="AG183" s="38"/>
      <c r="AH183">
        <v>100</v>
      </c>
      <c r="AI183" s="18">
        <f>AH183/AH2</f>
        <v>0.9009009009009009</v>
      </c>
      <c r="AJ183">
        <v>158</v>
      </c>
      <c r="AK183" s="18">
        <f>AJ183/AJ2</f>
        <v>0.8359788359788359</v>
      </c>
      <c r="AL183">
        <v>116</v>
      </c>
      <c r="AM183" s="18">
        <f>AL183/AL2</f>
        <v>0.9830508474576272</v>
      </c>
    </row>
    <row r="184" spans="1:39" ht="12.75">
      <c r="A184" s="1" t="s">
        <v>108</v>
      </c>
      <c r="B184">
        <v>0</v>
      </c>
      <c r="C184">
        <v>10</v>
      </c>
      <c r="D184">
        <v>0</v>
      </c>
      <c r="E184">
        <v>3</v>
      </c>
      <c r="F184">
        <v>16</v>
      </c>
      <c r="G184">
        <v>97</v>
      </c>
      <c r="H184">
        <v>176</v>
      </c>
      <c r="I184">
        <v>74</v>
      </c>
      <c r="J184">
        <v>376</v>
      </c>
      <c r="K184" s="18">
        <f>J184/J2</f>
        <v>0.25735797399041754</v>
      </c>
      <c r="L184">
        <v>90</v>
      </c>
      <c r="N184">
        <v>260</v>
      </c>
      <c r="O184">
        <v>358</v>
      </c>
      <c r="P184" s="18">
        <f>O184/O2</f>
        <v>0.23882588392261508</v>
      </c>
      <c r="Q184" s="5"/>
      <c r="R184" s="22">
        <f t="shared" si="44"/>
        <v>-0.01853209006780246</v>
      </c>
      <c r="S184" s="35"/>
      <c r="T184" s="31">
        <f>J184+O184+W184</f>
        <v>900</v>
      </c>
      <c r="U184" s="18">
        <f>T184/T2</f>
        <v>0.24951483227058496</v>
      </c>
      <c r="V184" s="35"/>
      <c r="W184" s="31">
        <f>Y184+AA184+AC184+AE184</f>
        <v>166</v>
      </c>
      <c r="X184" s="18">
        <f>W184/W2</f>
        <v>0.25656877897990726</v>
      </c>
      <c r="Y184">
        <v>43</v>
      </c>
      <c r="Z184" s="18">
        <f>Y184/Y2</f>
        <v>0.3006993006993007</v>
      </c>
      <c r="AA184">
        <v>48</v>
      </c>
      <c r="AB184" s="18">
        <f>AA184/AA2</f>
        <v>0.20425531914893616</v>
      </c>
      <c r="AC184">
        <v>27</v>
      </c>
      <c r="AD184" s="18">
        <f>AC184/AC2</f>
        <v>0.34177215189873417</v>
      </c>
      <c r="AE184">
        <v>48</v>
      </c>
      <c r="AF184" s="18">
        <f>AE184/AE2</f>
        <v>0.25263157894736843</v>
      </c>
      <c r="AG184" s="38"/>
      <c r="AH184">
        <v>12</v>
      </c>
      <c r="AI184" s="18">
        <f>AH184/AH2</f>
        <v>0.10810810810810811</v>
      </c>
      <c r="AJ184">
        <v>40</v>
      </c>
      <c r="AK184" s="18">
        <f>AJ184/AJ2</f>
        <v>0.21164021164021163</v>
      </c>
      <c r="AL184">
        <v>37</v>
      </c>
      <c r="AM184" s="18">
        <f>AL184/AL2</f>
        <v>0.3135593220338983</v>
      </c>
    </row>
    <row r="185" spans="1:39" ht="12.75">
      <c r="A185" s="12"/>
      <c r="B185" s="14"/>
      <c r="C185" s="16"/>
      <c r="D185" s="14"/>
      <c r="E185" s="14"/>
      <c r="F185" s="14"/>
      <c r="G185" s="14"/>
      <c r="H185" s="14"/>
      <c r="I185" s="14"/>
      <c r="J185" s="14"/>
      <c r="K185" s="21"/>
      <c r="L185" s="14"/>
      <c r="M185" s="13"/>
      <c r="N185" s="14"/>
      <c r="O185" s="14"/>
      <c r="Q185" s="5"/>
      <c r="R185" s="22"/>
      <c r="S185" s="35"/>
      <c r="V185" s="37"/>
      <c r="W185" s="28"/>
      <c r="X185" s="17"/>
      <c r="AB185" s="21"/>
      <c r="AC185" s="13"/>
      <c r="AD185" s="21"/>
      <c r="AF185" s="17"/>
      <c r="AG185" s="38"/>
      <c r="AI185" s="17"/>
      <c r="AK185" s="17"/>
      <c r="AM185" s="17"/>
    </row>
    <row r="186" spans="1:39" ht="12.75">
      <c r="A186" s="25" t="s">
        <v>172</v>
      </c>
      <c r="B186">
        <v>14</v>
      </c>
      <c r="C186" s="11"/>
      <c r="D186" s="8"/>
      <c r="E186" s="8"/>
      <c r="F186" s="8"/>
      <c r="G186" s="8"/>
      <c r="H186" s="8"/>
      <c r="I186" s="8"/>
      <c r="J186" s="14"/>
      <c r="K186" s="21"/>
      <c r="L186" s="8"/>
      <c r="M186" s="9"/>
      <c r="N186" s="8"/>
      <c r="O186">
        <v>14</v>
      </c>
      <c r="P186" s="18">
        <f>O186/O2</f>
        <v>0.009339559706470981</v>
      </c>
      <c r="Q186" s="5"/>
      <c r="R186" s="22"/>
      <c r="S186" s="35"/>
      <c r="U186" s="19"/>
      <c r="V186" s="35"/>
      <c r="W186" s="28"/>
      <c r="X186" s="19"/>
      <c r="Y186">
        <v>9</v>
      </c>
      <c r="Z186" s="18">
        <f>Y186/Y2</f>
        <v>0.06293706293706294</v>
      </c>
      <c r="AB186" s="19"/>
      <c r="AC186" s="13"/>
      <c r="AD186" s="19"/>
      <c r="AF186" s="19"/>
      <c r="AG186" s="38"/>
      <c r="AH186">
        <v>3</v>
      </c>
      <c r="AI186" s="18">
        <f>AH186/AH2</f>
        <v>0.02702702702702703</v>
      </c>
      <c r="AK186" s="19"/>
      <c r="AL186">
        <v>0</v>
      </c>
      <c r="AM186" s="18">
        <f>AL186/AL2</f>
        <v>0</v>
      </c>
    </row>
    <row r="187" spans="1:39" ht="12.75">
      <c r="A187" s="25" t="s">
        <v>173</v>
      </c>
      <c r="B187">
        <v>1407</v>
      </c>
      <c r="C187" s="11"/>
      <c r="D187" s="8"/>
      <c r="E187" s="8"/>
      <c r="F187" s="8"/>
      <c r="G187" s="8"/>
      <c r="H187" s="8"/>
      <c r="I187" s="8"/>
      <c r="J187" s="14"/>
      <c r="K187" s="21"/>
      <c r="L187" s="8"/>
      <c r="M187" s="9"/>
      <c r="N187" s="8"/>
      <c r="O187">
        <v>1407</v>
      </c>
      <c r="P187" s="18">
        <f>O187/O2</f>
        <v>0.9386257505003336</v>
      </c>
      <c r="Q187" s="5"/>
      <c r="R187" s="22"/>
      <c r="S187" s="35"/>
      <c r="U187" s="19"/>
      <c r="V187" s="35"/>
      <c r="W187" s="28"/>
      <c r="X187" s="19"/>
      <c r="Y187">
        <v>134</v>
      </c>
      <c r="Z187" s="18">
        <f>Y187/Y2</f>
        <v>0.9370629370629371</v>
      </c>
      <c r="AB187" s="19"/>
      <c r="AC187" s="13"/>
      <c r="AD187" s="19"/>
      <c r="AF187" s="19"/>
      <c r="AG187" s="38"/>
      <c r="AH187">
        <v>105</v>
      </c>
      <c r="AI187" s="18">
        <f>AH187/AH2</f>
        <v>0.9459459459459459</v>
      </c>
      <c r="AK187" s="19"/>
      <c r="AL187">
        <v>114</v>
      </c>
      <c r="AM187" s="18">
        <f>AL187/AL2</f>
        <v>0.9661016949152542</v>
      </c>
    </row>
    <row r="188" spans="1:39" ht="12.75">
      <c r="A188" s="25" t="s">
        <v>174</v>
      </c>
      <c r="B188">
        <v>78</v>
      </c>
      <c r="C188" s="11"/>
      <c r="D188" s="8"/>
      <c r="E188" s="8"/>
      <c r="F188" s="8"/>
      <c r="G188" s="8"/>
      <c r="H188" s="8"/>
      <c r="I188" s="8"/>
      <c r="J188" s="14"/>
      <c r="K188" s="21"/>
      <c r="L188" s="8"/>
      <c r="M188" s="9"/>
      <c r="N188" s="8"/>
      <c r="O188">
        <v>78</v>
      </c>
      <c r="P188" s="18">
        <f>O188/O2</f>
        <v>0.05203468979319546</v>
      </c>
      <c r="Q188" s="5"/>
      <c r="R188" s="22"/>
      <c r="S188" s="35"/>
      <c r="U188" s="19"/>
      <c r="V188" s="35"/>
      <c r="W188" s="28"/>
      <c r="X188" s="19"/>
      <c r="Y188">
        <v>0</v>
      </c>
      <c r="Z188" s="18">
        <f>Y188/Y2</f>
        <v>0</v>
      </c>
      <c r="AB188" s="19"/>
      <c r="AC188" s="13"/>
      <c r="AD188" s="19"/>
      <c r="AF188" s="19"/>
      <c r="AG188" s="38"/>
      <c r="AH188">
        <v>2</v>
      </c>
      <c r="AI188" s="18">
        <f>AH188/AH2</f>
        <v>0.018018018018018018</v>
      </c>
      <c r="AK188" s="19"/>
      <c r="AL188">
        <v>4</v>
      </c>
      <c r="AM188" s="18">
        <f>AL188/AL2</f>
        <v>0.03389830508474576</v>
      </c>
    </row>
    <row r="189" spans="1:39" s="13" customFormat="1" ht="12.75">
      <c r="A189" s="12"/>
      <c r="B189" s="14"/>
      <c r="C189" s="16"/>
      <c r="D189" s="14"/>
      <c r="E189" s="14"/>
      <c r="F189" s="14"/>
      <c r="G189" s="14"/>
      <c r="H189" s="14"/>
      <c r="I189" s="14"/>
      <c r="J189" s="14"/>
      <c r="K189" s="21"/>
      <c r="L189" s="14"/>
      <c r="N189" s="14"/>
      <c r="P189" s="21"/>
      <c r="Q189" s="14"/>
      <c r="R189" s="19"/>
      <c r="S189" s="35"/>
      <c r="T189" s="33"/>
      <c r="U189" s="21"/>
      <c r="V189" s="37"/>
      <c r="W189" s="24"/>
      <c r="X189" s="21"/>
      <c r="Z189" s="21"/>
      <c r="AB189" s="21"/>
      <c r="AD189" s="21"/>
      <c r="AE189"/>
      <c r="AF189" s="21"/>
      <c r="AG189" s="38"/>
      <c r="AI189" s="21"/>
      <c r="AK189" s="21"/>
      <c r="AM189" s="21"/>
    </row>
    <row r="190" spans="1:39" ht="12.75">
      <c r="A190" s="1" t="s">
        <v>109</v>
      </c>
      <c r="B190">
        <v>10</v>
      </c>
      <c r="C190">
        <v>104</v>
      </c>
      <c r="D190">
        <v>15</v>
      </c>
      <c r="E190">
        <v>51</v>
      </c>
      <c r="F190">
        <v>202</v>
      </c>
      <c r="G190">
        <v>833</v>
      </c>
      <c r="H190">
        <v>1264</v>
      </c>
      <c r="I190">
        <v>500</v>
      </c>
      <c r="J190">
        <v>2979</v>
      </c>
      <c r="L190">
        <v>813</v>
      </c>
      <c r="N190">
        <v>1960</v>
      </c>
      <c r="O190">
        <v>3347</v>
      </c>
      <c r="Q190" s="5"/>
      <c r="R190" s="22"/>
      <c r="S190" s="35"/>
      <c r="T190" s="31">
        <f>J190+O190+W190</f>
        <v>7649</v>
      </c>
      <c r="V190" s="37"/>
      <c r="W190" s="31">
        <f>Y190+AA190+AC190+AE190</f>
        <v>1323</v>
      </c>
      <c r="X190" s="17"/>
      <c r="Y190">
        <v>290</v>
      </c>
      <c r="AA190">
        <v>516</v>
      </c>
      <c r="AB190" s="17"/>
      <c r="AC190">
        <v>201</v>
      </c>
      <c r="AE190">
        <v>316</v>
      </c>
      <c r="AF190" s="17"/>
      <c r="AG190" s="38"/>
      <c r="AH190">
        <v>234</v>
      </c>
      <c r="AI190" s="17"/>
      <c r="AJ190">
        <v>248</v>
      </c>
      <c r="AK190" s="17"/>
      <c r="AL190">
        <v>360</v>
      </c>
      <c r="AM190" s="17"/>
    </row>
    <row r="191" spans="1:39" ht="12.75">
      <c r="A191" s="7" t="s">
        <v>141</v>
      </c>
      <c r="B191" s="10">
        <f aca="true" t="shared" si="47" ref="B191:J191">B190/B2</f>
        <v>1.1111111111111112</v>
      </c>
      <c r="C191" s="10">
        <f t="shared" si="47"/>
        <v>2.260869565217391</v>
      </c>
      <c r="D191" s="10">
        <f t="shared" si="47"/>
        <v>2.142857142857143</v>
      </c>
      <c r="E191" s="10">
        <f t="shared" si="47"/>
        <v>2.4285714285714284</v>
      </c>
      <c r="F191" s="10">
        <f t="shared" si="47"/>
        <v>2</v>
      </c>
      <c r="G191" s="10">
        <f t="shared" si="47"/>
        <v>2.1580310880829017</v>
      </c>
      <c r="H191" s="10">
        <f t="shared" si="47"/>
        <v>1.9968404423380726</v>
      </c>
      <c r="I191" s="10">
        <f t="shared" si="47"/>
        <v>1.937984496124031</v>
      </c>
      <c r="J191" s="10">
        <f t="shared" si="47"/>
        <v>2.0390143737166326</v>
      </c>
      <c r="K191" s="20"/>
      <c r="L191" s="10">
        <f>L190/L2</f>
        <v>2.1338582677165356</v>
      </c>
      <c r="M191" s="9"/>
      <c r="N191" s="10">
        <f>N190/N2</f>
        <v>2.056663168940189</v>
      </c>
      <c r="O191" s="10">
        <f>O190/O2</f>
        <v>2.2328218812541696</v>
      </c>
      <c r="P191" s="20"/>
      <c r="Q191" s="10">
        <f>O191-J191</f>
        <v>0.19380750753753695</v>
      </c>
      <c r="R191" s="18"/>
      <c r="S191" s="35"/>
      <c r="T191" s="10">
        <f>T190/T2</f>
        <v>2.120598835597449</v>
      </c>
      <c r="U191" s="20"/>
      <c r="V191" s="37"/>
      <c r="W191" s="10">
        <f>W190/W2</f>
        <v>2.044822256568779</v>
      </c>
      <c r="X191" s="20"/>
      <c r="Y191" s="10">
        <f>Y190/Y2</f>
        <v>2.027972027972028</v>
      </c>
      <c r="Z191" s="20"/>
      <c r="AA191" s="10">
        <f>AA190/AA2</f>
        <v>2.195744680851064</v>
      </c>
      <c r="AB191" s="20"/>
      <c r="AC191" s="10">
        <f>AC190/AC2</f>
        <v>2.5443037974683542</v>
      </c>
      <c r="AD191" s="20"/>
      <c r="AE191" s="10">
        <f>AE190/AE2</f>
        <v>1.6631578947368422</v>
      </c>
      <c r="AF191" s="20"/>
      <c r="AG191" s="38"/>
      <c r="AH191" s="10">
        <f>AH190/AH2</f>
        <v>2.108108108108108</v>
      </c>
      <c r="AI191" s="20"/>
      <c r="AJ191" s="10">
        <f>AJ190/AJ2</f>
        <v>1.312169312169312</v>
      </c>
      <c r="AK191" s="20"/>
      <c r="AL191" s="10">
        <f>AL190/AL2</f>
        <v>3.0508474576271185</v>
      </c>
      <c r="AM191" s="20"/>
    </row>
    <row r="192" spans="1:39" ht="12.75">
      <c r="A192" s="1" t="s">
        <v>110</v>
      </c>
      <c r="B192">
        <v>10</v>
      </c>
      <c r="C192">
        <v>95</v>
      </c>
      <c r="D192">
        <v>8</v>
      </c>
      <c r="E192">
        <v>40</v>
      </c>
      <c r="F192">
        <v>196</v>
      </c>
      <c r="G192">
        <v>806</v>
      </c>
      <c r="H192">
        <v>1208</v>
      </c>
      <c r="I192">
        <v>453</v>
      </c>
      <c r="J192">
        <v>2816</v>
      </c>
      <c r="L192">
        <v>772</v>
      </c>
      <c r="N192">
        <v>1861</v>
      </c>
      <c r="Q192" s="5"/>
      <c r="R192" s="22"/>
      <c r="S192" s="35"/>
      <c r="V192" s="37"/>
      <c r="W192" s="28"/>
      <c r="X192" s="17"/>
      <c r="AB192" s="17"/>
      <c r="AF192" s="17"/>
      <c r="AG192" s="38"/>
      <c r="AI192" s="17"/>
      <c r="AK192" s="17"/>
      <c r="AM192" s="17"/>
    </row>
    <row r="193" spans="1:39" ht="12.75">
      <c r="A193" s="1" t="s">
        <v>111</v>
      </c>
      <c r="B193">
        <v>0</v>
      </c>
      <c r="C193">
        <v>2</v>
      </c>
      <c r="D193">
        <v>3</v>
      </c>
      <c r="E193">
        <v>4</v>
      </c>
      <c r="F193">
        <v>8</v>
      </c>
      <c r="G193">
        <v>19</v>
      </c>
      <c r="H193">
        <v>29</v>
      </c>
      <c r="I193">
        <v>9</v>
      </c>
      <c r="J193">
        <v>74</v>
      </c>
      <c r="L193">
        <v>21</v>
      </c>
      <c r="N193">
        <v>52</v>
      </c>
      <c r="Q193" s="5"/>
      <c r="R193" s="22"/>
      <c r="S193" s="35"/>
      <c r="V193" s="37"/>
      <c r="W193" s="28"/>
      <c r="X193" s="17"/>
      <c r="AB193" s="17"/>
      <c r="AF193" s="17"/>
      <c r="AG193" s="38"/>
      <c r="AI193" s="17"/>
      <c r="AK193" s="17"/>
      <c r="AM193" s="17"/>
    </row>
    <row r="194" spans="1:39" ht="12.75">
      <c r="A194" s="1"/>
      <c r="Q194" s="5"/>
      <c r="R194" s="22"/>
      <c r="S194" s="35"/>
      <c r="V194" s="37"/>
      <c r="W194" s="28"/>
      <c r="X194" s="17"/>
      <c r="AB194" s="17"/>
      <c r="AF194" s="17"/>
      <c r="AG194" s="38"/>
      <c r="AI194" s="17"/>
      <c r="AK194" s="17"/>
      <c r="AM194" s="17"/>
    </row>
    <row r="195" spans="1:39" ht="12.75">
      <c r="A195" s="1" t="s">
        <v>112</v>
      </c>
      <c r="B195">
        <v>21</v>
      </c>
      <c r="C195">
        <v>144</v>
      </c>
      <c r="D195">
        <v>24</v>
      </c>
      <c r="E195">
        <v>50</v>
      </c>
      <c r="F195">
        <v>289</v>
      </c>
      <c r="G195">
        <v>1102</v>
      </c>
      <c r="H195">
        <v>1754</v>
      </c>
      <c r="I195">
        <v>739</v>
      </c>
      <c r="J195">
        <v>4123</v>
      </c>
      <c r="L195">
        <v>1152</v>
      </c>
      <c r="N195">
        <v>2789</v>
      </c>
      <c r="O195">
        <v>4085</v>
      </c>
      <c r="Q195" s="5"/>
      <c r="R195" s="22"/>
      <c r="S195" s="35"/>
      <c r="T195" s="31">
        <f>J195+O195+W195</f>
        <v>9991</v>
      </c>
      <c r="V195" s="37"/>
      <c r="W195" s="31">
        <f>Y195+AA195+AC195+AE195</f>
        <v>1783</v>
      </c>
      <c r="X195" s="17"/>
      <c r="Y195">
        <v>437</v>
      </c>
      <c r="AA195">
        <v>691</v>
      </c>
      <c r="AB195" s="17"/>
      <c r="AC195">
        <v>195</v>
      </c>
      <c r="AE195">
        <v>460</v>
      </c>
      <c r="AF195" s="17"/>
      <c r="AG195" s="38"/>
      <c r="AH195">
        <v>315</v>
      </c>
      <c r="AI195" s="17"/>
      <c r="AJ195">
        <v>425</v>
      </c>
      <c r="AK195" s="17"/>
      <c r="AL195">
        <v>404</v>
      </c>
      <c r="AM195" s="17"/>
    </row>
    <row r="196" spans="1:39" ht="12.75">
      <c r="A196" s="7" t="s">
        <v>142</v>
      </c>
      <c r="B196" s="10">
        <f aca="true" t="shared" si="48" ref="B196:J196">B195/B2</f>
        <v>2.3333333333333335</v>
      </c>
      <c r="C196" s="10">
        <f t="shared" si="48"/>
        <v>3.130434782608696</v>
      </c>
      <c r="D196" s="10">
        <f t="shared" si="48"/>
        <v>3.4285714285714284</v>
      </c>
      <c r="E196" s="10">
        <f t="shared" si="48"/>
        <v>2.380952380952381</v>
      </c>
      <c r="F196" s="10">
        <f t="shared" si="48"/>
        <v>2.8613861386138613</v>
      </c>
      <c r="G196" s="10">
        <f t="shared" si="48"/>
        <v>2.854922279792746</v>
      </c>
      <c r="H196" s="10">
        <f t="shared" si="48"/>
        <v>2.7709320695102684</v>
      </c>
      <c r="I196" s="10">
        <f t="shared" si="48"/>
        <v>2.864341085271318</v>
      </c>
      <c r="J196" s="10">
        <f t="shared" si="48"/>
        <v>2.8220396988364134</v>
      </c>
      <c r="K196" s="20"/>
      <c r="L196" s="10">
        <f>L195/L2</f>
        <v>3.0236220472440944</v>
      </c>
      <c r="M196" s="9"/>
      <c r="N196" s="10">
        <f>N195/N2</f>
        <v>2.926547743966422</v>
      </c>
      <c r="O196" s="10">
        <f>O195/O2</f>
        <v>2.725150100066711</v>
      </c>
      <c r="P196" s="20"/>
      <c r="Q196" s="10">
        <f>O196-J196</f>
        <v>-0.09688959876970227</v>
      </c>
      <c r="R196" s="18"/>
      <c r="S196" s="35"/>
      <c r="T196" s="10">
        <f>T195/T2</f>
        <v>2.769891876906016</v>
      </c>
      <c r="U196" s="20"/>
      <c r="V196" s="37"/>
      <c r="W196" s="10">
        <f>W195/W2</f>
        <v>2.7557959814528594</v>
      </c>
      <c r="X196" s="20"/>
      <c r="Y196" s="10">
        <f>Y195/Y2</f>
        <v>3.055944055944056</v>
      </c>
      <c r="Z196" s="20"/>
      <c r="AA196" s="10">
        <f>AA195/AA2</f>
        <v>2.9404255319148938</v>
      </c>
      <c r="AB196" s="20"/>
      <c r="AC196" s="10">
        <f>AC195/AC2</f>
        <v>2.4683544303797467</v>
      </c>
      <c r="AD196" s="20"/>
      <c r="AE196" s="10">
        <f>AE195/AE2</f>
        <v>2.4210526315789473</v>
      </c>
      <c r="AF196" s="20"/>
      <c r="AG196" s="38"/>
      <c r="AH196" s="10">
        <f>AH195/AH2</f>
        <v>2.8378378378378377</v>
      </c>
      <c r="AI196" s="20"/>
      <c r="AJ196" s="10">
        <f>AJ195/AJ2</f>
        <v>2.248677248677249</v>
      </c>
      <c r="AK196" s="20"/>
      <c r="AL196" s="10">
        <f>AL195/AL2</f>
        <v>3.4237288135593222</v>
      </c>
      <c r="AM196" s="20"/>
    </row>
    <row r="197" spans="1:39" ht="12.75">
      <c r="A197" s="1" t="s">
        <v>113</v>
      </c>
      <c r="B197">
        <v>3</v>
      </c>
      <c r="C197">
        <v>23</v>
      </c>
      <c r="D197">
        <v>2</v>
      </c>
      <c r="E197">
        <v>13</v>
      </c>
      <c r="F197">
        <v>58</v>
      </c>
      <c r="G197">
        <v>183</v>
      </c>
      <c r="H197">
        <v>321</v>
      </c>
      <c r="I197">
        <v>139</v>
      </c>
      <c r="J197">
        <v>742</v>
      </c>
      <c r="K197" s="18">
        <f>J197/J2</f>
        <v>0.5078713210130048</v>
      </c>
      <c r="L197">
        <v>213</v>
      </c>
      <c r="N197">
        <v>480</v>
      </c>
      <c r="O197">
        <v>730</v>
      </c>
      <c r="P197" s="18">
        <f>O197/O2</f>
        <v>0.48699132755170116</v>
      </c>
      <c r="Q197" s="5"/>
      <c r="R197" s="22">
        <f>P197-K197</f>
        <v>-0.020879993461303648</v>
      </c>
      <c r="S197" s="35"/>
      <c r="T197" s="31">
        <f>J197+O197+W197</f>
        <v>1818</v>
      </c>
      <c r="U197" s="18">
        <f>T197/T2</f>
        <v>0.5040199611865817</v>
      </c>
      <c r="V197" s="35"/>
      <c r="W197" s="31">
        <f>Y197+AA197+AC197+AE197</f>
        <v>346</v>
      </c>
      <c r="X197" s="18">
        <f>W197/W2</f>
        <v>0.5347758887171561</v>
      </c>
      <c r="Y197">
        <v>88</v>
      </c>
      <c r="Z197" s="18">
        <f>Y197/Y2</f>
        <v>0.6153846153846154</v>
      </c>
      <c r="AA197">
        <v>128</v>
      </c>
      <c r="AB197" s="18">
        <f>AA197/AA2</f>
        <v>0.5446808510638298</v>
      </c>
      <c r="AC197">
        <v>25</v>
      </c>
      <c r="AD197" s="18">
        <f>AC197/AC2</f>
        <v>0.31645569620253167</v>
      </c>
      <c r="AE197">
        <v>105</v>
      </c>
      <c r="AF197" s="18">
        <f>AE197/AE2</f>
        <v>0.5526315789473685</v>
      </c>
      <c r="AG197" s="38"/>
      <c r="AH197">
        <v>57</v>
      </c>
      <c r="AI197" s="18">
        <f>AH197/AH2</f>
        <v>0.5135135135135135</v>
      </c>
      <c r="AJ197">
        <v>101</v>
      </c>
      <c r="AK197" s="18">
        <f>AJ197/AJ2</f>
        <v>0.5343915343915344</v>
      </c>
      <c r="AL197">
        <v>38</v>
      </c>
      <c r="AM197" s="18">
        <f>AL197/AL2</f>
        <v>0.3220338983050847</v>
      </c>
    </row>
    <row r="198" spans="1:39" ht="12.75">
      <c r="A198" s="1" t="s">
        <v>114</v>
      </c>
      <c r="B198">
        <v>3</v>
      </c>
      <c r="C198">
        <v>11</v>
      </c>
      <c r="D198">
        <v>4</v>
      </c>
      <c r="E198">
        <v>3</v>
      </c>
      <c r="F198">
        <v>14</v>
      </c>
      <c r="G198">
        <v>111</v>
      </c>
      <c r="H198">
        <v>149</v>
      </c>
      <c r="I198">
        <v>48</v>
      </c>
      <c r="J198">
        <v>343</v>
      </c>
      <c r="K198" s="18">
        <f>J198/J2</f>
        <v>0.23477070499657768</v>
      </c>
      <c r="L198">
        <v>99</v>
      </c>
      <c r="N198">
        <v>235</v>
      </c>
      <c r="O198">
        <v>370</v>
      </c>
      <c r="P198" s="18">
        <f>O198/O2</f>
        <v>0.24683122081387593</v>
      </c>
      <c r="Q198" s="5"/>
      <c r="R198" s="22">
        <f>P198-K198</f>
        <v>0.01206051581729825</v>
      </c>
      <c r="S198" s="35"/>
      <c r="T198" s="31">
        <f>J198+O198+W198</f>
        <v>886</v>
      </c>
      <c r="U198" s="18">
        <f>T198/T2</f>
        <v>0.24563349043526475</v>
      </c>
      <c r="V198" s="35"/>
      <c r="W198" s="31">
        <f>Y198+AA198+AC198+AE198</f>
        <v>173</v>
      </c>
      <c r="X198" s="18">
        <f>W198/W2</f>
        <v>0.26738794435857804</v>
      </c>
      <c r="Y198">
        <v>24</v>
      </c>
      <c r="Z198" s="18">
        <f>Y198/Y2</f>
        <v>0.16783216783216784</v>
      </c>
      <c r="AA198">
        <v>74</v>
      </c>
      <c r="AB198" s="18">
        <f>AA198/AA2</f>
        <v>0.3148936170212766</v>
      </c>
      <c r="AC198">
        <v>25</v>
      </c>
      <c r="AD198" s="18">
        <f>AC198/AC2</f>
        <v>0.31645569620253167</v>
      </c>
      <c r="AE198">
        <v>50</v>
      </c>
      <c r="AF198" s="18">
        <f>AE198/AE2</f>
        <v>0.2631578947368421</v>
      </c>
      <c r="AG198" s="38"/>
      <c r="AH198">
        <v>27</v>
      </c>
      <c r="AI198" s="18">
        <f>AH198/AH2</f>
        <v>0.24324324324324326</v>
      </c>
      <c r="AJ198">
        <v>33</v>
      </c>
      <c r="AK198" s="18">
        <f>AJ198/AJ2</f>
        <v>0.1746031746031746</v>
      </c>
      <c r="AL198">
        <v>43</v>
      </c>
      <c r="AM198" s="18">
        <f>AL198/AL2</f>
        <v>0.3644067796610169</v>
      </c>
    </row>
    <row r="199" spans="1:39" ht="12.75">
      <c r="A199" s="7" t="s">
        <v>143</v>
      </c>
      <c r="B199" s="8">
        <f aca="true" t="shared" si="49" ref="B199:J199">(B197+B198)/B2</f>
        <v>0.6666666666666666</v>
      </c>
      <c r="C199" s="8">
        <f t="shared" si="49"/>
        <v>0.7391304347826086</v>
      </c>
      <c r="D199" s="8">
        <f t="shared" si="49"/>
        <v>0.8571428571428571</v>
      </c>
      <c r="E199" s="8">
        <f t="shared" si="49"/>
        <v>0.7619047619047619</v>
      </c>
      <c r="F199" s="8">
        <f t="shared" si="49"/>
        <v>0.7128712871287128</v>
      </c>
      <c r="G199" s="8">
        <f t="shared" si="49"/>
        <v>0.7616580310880829</v>
      </c>
      <c r="H199" s="8">
        <f t="shared" si="49"/>
        <v>0.7424960505529226</v>
      </c>
      <c r="I199" s="8">
        <f t="shared" si="49"/>
        <v>0.7248062015503876</v>
      </c>
      <c r="J199" s="8">
        <f t="shared" si="49"/>
        <v>0.7426420260095825</v>
      </c>
      <c r="K199" s="20"/>
      <c r="L199" s="8">
        <f>(L197+L198)/L2</f>
        <v>0.8188976377952756</v>
      </c>
      <c r="M199" s="9"/>
      <c r="N199" s="8">
        <f>(N197+N198)/N2</f>
        <v>0.7502623294858342</v>
      </c>
      <c r="O199" s="8">
        <f>(O197+O198)/O2</f>
        <v>0.733822548365577</v>
      </c>
      <c r="P199" s="20"/>
      <c r="Q199" s="8">
        <f>O199-J199</f>
        <v>-0.00881947764400548</v>
      </c>
      <c r="R199" s="18"/>
      <c r="S199" s="35"/>
      <c r="T199" s="8">
        <f>(T197+T198)/T2</f>
        <v>0.7496534516218464</v>
      </c>
      <c r="U199" s="20"/>
      <c r="V199" s="37"/>
      <c r="W199" s="8">
        <f>(W197+W198)/W2</f>
        <v>0.8021638330757341</v>
      </c>
      <c r="X199" s="20"/>
      <c r="Y199" s="8">
        <f>(Y197+Y198)/Y2</f>
        <v>0.7832167832167832</v>
      </c>
      <c r="Z199" s="20"/>
      <c r="AA199" s="8">
        <f>(AA197+AA198)/AA2</f>
        <v>0.8595744680851064</v>
      </c>
      <c r="AB199" s="20"/>
      <c r="AC199" s="8">
        <f>(AC197+AC198)/AC2</f>
        <v>0.6329113924050633</v>
      </c>
      <c r="AD199" s="20"/>
      <c r="AE199" s="8">
        <f>(AE197+AE198)/AE2</f>
        <v>0.8157894736842105</v>
      </c>
      <c r="AF199" s="20"/>
      <c r="AG199" s="38"/>
      <c r="AH199" s="8">
        <f>(AH197+AH198)/AH2</f>
        <v>0.7567567567567568</v>
      </c>
      <c r="AI199" s="20"/>
      <c r="AJ199" s="8">
        <f>(AJ197+AJ198)/AJ2</f>
        <v>0.708994708994709</v>
      </c>
      <c r="AK199" s="20"/>
      <c r="AL199" s="8">
        <f>(AL197+AL198)/AL2</f>
        <v>0.6864406779661016</v>
      </c>
      <c r="AM199" s="20"/>
    </row>
    <row r="200" spans="1:39" s="13" customFormat="1" ht="12.75">
      <c r="A200" s="12"/>
      <c r="B200" s="14"/>
      <c r="C200" s="14"/>
      <c r="D200" s="14"/>
      <c r="E200" s="14"/>
      <c r="F200" s="14"/>
      <c r="G200" s="14"/>
      <c r="H200" s="14"/>
      <c r="I200" s="14"/>
      <c r="J200" s="14"/>
      <c r="K200" s="21"/>
      <c r="L200" s="14"/>
      <c r="N200" s="14"/>
      <c r="P200" s="21"/>
      <c r="Q200" s="14"/>
      <c r="R200" s="19"/>
      <c r="S200" s="35"/>
      <c r="T200" s="33"/>
      <c r="U200" s="21"/>
      <c r="V200" s="37"/>
      <c r="W200" s="24"/>
      <c r="X200" s="21"/>
      <c r="Z200" s="21"/>
      <c r="AB200" s="21"/>
      <c r="AD200" s="21"/>
      <c r="AF200" s="21"/>
      <c r="AG200" s="38"/>
      <c r="AI200" s="21"/>
      <c r="AK200" s="21"/>
      <c r="AM200" s="21"/>
    </row>
    <row r="201" spans="1:39" ht="12.75">
      <c r="A201" s="1" t="s">
        <v>115</v>
      </c>
      <c r="B201">
        <v>6</v>
      </c>
      <c r="C201">
        <v>8</v>
      </c>
      <c r="D201">
        <v>3</v>
      </c>
      <c r="E201">
        <v>12</v>
      </c>
      <c r="F201">
        <v>74</v>
      </c>
      <c r="G201">
        <v>301</v>
      </c>
      <c r="H201">
        <v>515</v>
      </c>
      <c r="I201">
        <v>214</v>
      </c>
      <c r="J201">
        <v>1133</v>
      </c>
      <c r="K201" s="18">
        <f>J201/J2</f>
        <v>0.7754962354551677</v>
      </c>
      <c r="L201">
        <v>339</v>
      </c>
      <c r="N201">
        <v>795</v>
      </c>
      <c r="O201">
        <v>1067</v>
      </c>
      <c r="P201" s="18">
        <f>O201/O2</f>
        <v>0.7118078719146097</v>
      </c>
      <c r="Q201" s="5"/>
      <c r="R201" s="22">
        <f>P201-K201</f>
        <v>-0.06368836354055796</v>
      </c>
      <c r="S201" s="35"/>
      <c r="T201" s="31">
        <f>J201+O201+W201</f>
        <v>2627</v>
      </c>
      <c r="U201" s="18">
        <f>T201/T2</f>
        <v>0.7283060715275852</v>
      </c>
      <c r="V201" s="35"/>
      <c r="W201" s="31">
        <f>Y201+AA201+AC201+AE201</f>
        <v>427</v>
      </c>
      <c r="X201" s="18">
        <f>W201/W2</f>
        <v>0.6599690880989181</v>
      </c>
      <c r="Y201">
        <v>99</v>
      </c>
      <c r="Z201" s="18">
        <f>Y201/Y2</f>
        <v>0.6923076923076923</v>
      </c>
      <c r="AA201">
        <v>166</v>
      </c>
      <c r="AB201" s="18">
        <f>AA201/AA2</f>
        <v>0.7063829787234043</v>
      </c>
      <c r="AC201">
        <v>51</v>
      </c>
      <c r="AD201" s="18">
        <f>AC201/AC2</f>
        <v>0.6455696202531646</v>
      </c>
      <c r="AE201">
        <v>111</v>
      </c>
      <c r="AF201" s="18">
        <f>AE201/AE2</f>
        <v>0.5842105263157895</v>
      </c>
      <c r="AG201" s="38"/>
      <c r="AH201">
        <v>94</v>
      </c>
      <c r="AI201" s="18">
        <f>AH201/AH2</f>
        <v>0.8468468468468469</v>
      </c>
      <c r="AJ201">
        <v>102</v>
      </c>
      <c r="AK201" s="18">
        <f>AJ201/AJ2</f>
        <v>0.5396825396825397</v>
      </c>
      <c r="AL201">
        <v>94</v>
      </c>
      <c r="AM201" s="18">
        <f>AL201/AL2</f>
        <v>0.7966101694915254</v>
      </c>
    </row>
    <row r="202" spans="1:39" ht="12.75">
      <c r="A202" s="1" t="s">
        <v>116</v>
      </c>
      <c r="B202">
        <v>1</v>
      </c>
      <c r="C202">
        <v>1</v>
      </c>
      <c r="D202">
        <v>1</v>
      </c>
      <c r="E202">
        <v>10</v>
      </c>
      <c r="F202">
        <v>34</v>
      </c>
      <c r="G202">
        <v>134</v>
      </c>
      <c r="H202">
        <v>220</v>
      </c>
      <c r="I202">
        <v>91</v>
      </c>
      <c r="J202">
        <v>492</v>
      </c>
      <c r="K202" s="18">
        <f>J202/J2</f>
        <v>0.33675564681724846</v>
      </c>
      <c r="L202">
        <v>231</v>
      </c>
      <c r="N202">
        <v>400</v>
      </c>
      <c r="O202">
        <v>395</v>
      </c>
      <c r="P202" s="18">
        <f>O202/O2</f>
        <v>0.2635090060040027</v>
      </c>
      <c r="Q202" s="5"/>
      <c r="R202" s="22">
        <f>P202-K202</f>
        <v>-0.07324664081324578</v>
      </c>
      <c r="S202" s="35"/>
      <c r="T202" s="31">
        <f>J202+O202+W202</f>
        <v>1051</v>
      </c>
      <c r="U202" s="18">
        <f>T202/T2</f>
        <v>0.29137787635153867</v>
      </c>
      <c r="V202" s="35"/>
      <c r="W202" s="31">
        <f>Y202+AA202+AC202+AE202</f>
        <v>164</v>
      </c>
      <c r="X202" s="18">
        <f>W202/W2</f>
        <v>0.2534775888717156</v>
      </c>
      <c r="Y202">
        <v>45</v>
      </c>
      <c r="Z202" s="18">
        <f>Y202/Y2</f>
        <v>0.3146853146853147</v>
      </c>
      <c r="AA202">
        <v>55</v>
      </c>
      <c r="AB202" s="18">
        <f>AA202/AA2</f>
        <v>0.23404255319148937</v>
      </c>
      <c r="AC202">
        <v>25</v>
      </c>
      <c r="AD202" s="18">
        <f>AC202/AC2</f>
        <v>0.31645569620253167</v>
      </c>
      <c r="AE202">
        <v>39</v>
      </c>
      <c r="AF202" s="18">
        <f>AE202/AE2</f>
        <v>0.20526315789473684</v>
      </c>
      <c r="AG202" s="38"/>
      <c r="AH202">
        <v>68</v>
      </c>
      <c r="AI202" s="18">
        <f>AH202/AH2</f>
        <v>0.6126126126126126</v>
      </c>
      <c r="AJ202">
        <v>12</v>
      </c>
      <c r="AK202" s="18">
        <f>AJ202/AJ2</f>
        <v>0.06349206349206349</v>
      </c>
      <c r="AL202">
        <v>34</v>
      </c>
      <c r="AM202" s="18">
        <f>AL202/AL2</f>
        <v>0.288135593220339</v>
      </c>
    </row>
    <row r="203" spans="1:39" ht="12.75">
      <c r="A203" s="1" t="s">
        <v>117</v>
      </c>
      <c r="B203">
        <v>2</v>
      </c>
      <c r="C203">
        <v>1</v>
      </c>
      <c r="D203">
        <v>2</v>
      </c>
      <c r="E203">
        <v>7</v>
      </c>
      <c r="F203">
        <v>39</v>
      </c>
      <c r="G203">
        <v>139</v>
      </c>
      <c r="H203">
        <v>234</v>
      </c>
      <c r="I203">
        <v>113</v>
      </c>
      <c r="J203">
        <v>537</v>
      </c>
      <c r="K203" s="18">
        <f>J203/J2</f>
        <v>0.3675564681724846</v>
      </c>
      <c r="L203">
        <v>241</v>
      </c>
      <c r="N203">
        <v>431</v>
      </c>
      <c r="O203">
        <v>193</v>
      </c>
      <c r="P203" s="18">
        <f>O203/O2</f>
        <v>0.12875250166777852</v>
      </c>
      <c r="Q203" s="5"/>
      <c r="R203" s="22">
        <f>P203-K203</f>
        <v>-0.2388039665047061</v>
      </c>
      <c r="S203" s="35"/>
      <c r="T203" s="31">
        <f>J203+O203+W203</f>
        <v>809</v>
      </c>
      <c r="U203" s="18">
        <f>T203/T2</f>
        <v>0.2242861103410036</v>
      </c>
      <c r="V203" s="35"/>
      <c r="W203" s="31">
        <f>Y203+AA203+AC203+AE203</f>
        <v>79</v>
      </c>
      <c r="X203" s="18">
        <f>W203/W2</f>
        <v>0.12210200927357033</v>
      </c>
      <c r="Y203">
        <v>17</v>
      </c>
      <c r="Z203" s="18">
        <f>Y203/Y2</f>
        <v>0.11888111888111888</v>
      </c>
      <c r="AA203">
        <v>24</v>
      </c>
      <c r="AB203" s="18">
        <f>AA203/AA2</f>
        <v>0.10212765957446808</v>
      </c>
      <c r="AC203">
        <v>25</v>
      </c>
      <c r="AD203" s="18">
        <f>AC203/AC2</f>
        <v>0.31645569620253167</v>
      </c>
      <c r="AE203">
        <v>13</v>
      </c>
      <c r="AF203" s="18">
        <f>AE203/AE2</f>
        <v>0.06842105263157895</v>
      </c>
      <c r="AG203" s="38"/>
      <c r="AH203">
        <v>43</v>
      </c>
      <c r="AI203" s="18">
        <f>AH203/AH2</f>
        <v>0.38738738738738737</v>
      </c>
      <c r="AK203" s="18"/>
      <c r="AL203">
        <v>28</v>
      </c>
      <c r="AM203" s="18">
        <f>AL203/AL2</f>
        <v>0.23728813559322035</v>
      </c>
    </row>
    <row r="204" spans="1:39" ht="12.75">
      <c r="A204" s="1" t="s">
        <v>118</v>
      </c>
      <c r="B204">
        <v>1</v>
      </c>
      <c r="C204">
        <v>0</v>
      </c>
      <c r="D204">
        <v>0</v>
      </c>
      <c r="E204">
        <v>6</v>
      </c>
      <c r="F204">
        <v>28</v>
      </c>
      <c r="G204">
        <v>91</v>
      </c>
      <c r="H204">
        <v>177</v>
      </c>
      <c r="I204">
        <v>78</v>
      </c>
      <c r="J204">
        <v>381</v>
      </c>
      <c r="K204" s="18">
        <f>J204/J2</f>
        <v>0.26078028747433263</v>
      </c>
      <c r="L204">
        <v>381</v>
      </c>
      <c r="N204">
        <v>331</v>
      </c>
      <c r="O204">
        <v>63</v>
      </c>
      <c r="P204" s="18">
        <f>O204/O2</f>
        <v>0.042028018679119414</v>
      </c>
      <c r="Q204" s="5"/>
      <c r="R204" s="22">
        <f>P204-K204</f>
        <v>-0.2187522687952132</v>
      </c>
      <c r="S204" s="35"/>
      <c r="T204" s="31">
        <f>J204+O204+W204</f>
        <v>482</v>
      </c>
      <c r="U204" s="18">
        <f>T204/T2</f>
        <v>0.1336290546160244</v>
      </c>
      <c r="V204" s="35"/>
      <c r="W204" s="31">
        <f>Y204+AA204+AC204+AE204</f>
        <v>38</v>
      </c>
      <c r="X204" s="18">
        <f>W204/W2</f>
        <v>0.05873261205564142</v>
      </c>
      <c r="Y204">
        <v>11</v>
      </c>
      <c r="Z204" s="18">
        <f>Y204/Y2</f>
        <v>0.07692307692307693</v>
      </c>
      <c r="AA204">
        <v>14</v>
      </c>
      <c r="AB204" s="18">
        <f>AA204/AA2</f>
        <v>0.059574468085106386</v>
      </c>
      <c r="AC204">
        <v>7</v>
      </c>
      <c r="AD204" s="18">
        <f>AC204/AC2</f>
        <v>0.08860759493670886</v>
      </c>
      <c r="AE204">
        <v>6</v>
      </c>
      <c r="AF204" s="18">
        <f>AE204/AE2</f>
        <v>0.031578947368421054</v>
      </c>
      <c r="AG204" s="38"/>
      <c r="AH204">
        <v>21</v>
      </c>
      <c r="AI204" s="18">
        <f>AH204/AH2</f>
        <v>0.1891891891891892</v>
      </c>
      <c r="AK204" s="18"/>
      <c r="AL204">
        <v>8</v>
      </c>
      <c r="AM204" s="18">
        <f>AL204/AL2</f>
        <v>0.06779661016949153</v>
      </c>
    </row>
    <row r="205" spans="1:39" ht="12.75">
      <c r="A205" s="1"/>
      <c r="Q205" s="5"/>
      <c r="R205" s="22"/>
      <c r="S205" s="35"/>
      <c r="V205" s="37"/>
      <c r="W205" s="28"/>
      <c r="X205" s="17"/>
      <c r="AB205" s="17"/>
      <c r="AF205" s="17"/>
      <c r="AG205" s="38"/>
      <c r="AI205" s="17"/>
      <c r="AK205" s="17"/>
      <c r="AM205" s="17"/>
    </row>
    <row r="206" spans="1:39" ht="12.75">
      <c r="A206" s="1" t="s">
        <v>119</v>
      </c>
      <c r="B206">
        <v>5</v>
      </c>
      <c r="C206">
        <v>10</v>
      </c>
      <c r="D206">
        <v>2</v>
      </c>
      <c r="E206">
        <v>11</v>
      </c>
      <c r="F206">
        <v>54</v>
      </c>
      <c r="G206">
        <v>221</v>
      </c>
      <c r="H206">
        <v>312</v>
      </c>
      <c r="I206">
        <v>113</v>
      </c>
      <c r="J206">
        <v>728</v>
      </c>
      <c r="K206" s="18">
        <f>J206/J2</f>
        <v>0.49828884325804246</v>
      </c>
      <c r="L206">
        <v>215</v>
      </c>
      <c r="N206">
        <v>499</v>
      </c>
      <c r="O206">
        <v>638</v>
      </c>
      <c r="P206" s="18">
        <f>O206/O2</f>
        <v>0.4256170780520347</v>
      </c>
      <c r="Q206" s="5"/>
      <c r="R206" s="22">
        <f>P206-K206</f>
        <v>-0.07267176520600777</v>
      </c>
      <c r="S206" s="35"/>
      <c r="T206" s="31">
        <f>J206+O206+W206</f>
        <v>1599</v>
      </c>
      <c r="U206" s="18">
        <f>T206/T2</f>
        <v>0.44330468533407263</v>
      </c>
      <c r="V206" s="35"/>
      <c r="W206" s="31">
        <f>Y206+AA206+AC206+AE206</f>
        <v>233</v>
      </c>
      <c r="X206" s="18">
        <f>W206/W2</f>
        <v>0.3601236476043277</v>
      </c>
      <c r="Y206">
        <v>59</v>
      </c>
      <c r="Z206" s="18">
        <f>Y206/Y2</f>
        <v>0.4125874125874126</v>
      </c>
      <c r="AA206">
        <v>83</v>
      </c>
      <c r="AB206" s="18">
        <f>AA206/AA2</f>
        <v>0.35319148936170214</v>
      </c>
      <c r="AC206">
        <v>35</v>
      </c>
      <c r="AD206" s="18">
        <f>AC206/AC2</f>
        <v>0.4430379746835443</v>
      </c>
      <c r="AE206">
        <v>56</v>
      </c>
      <c r="AF206" s="18">
        <f>AE206/AE2</f>
        <v>0.29473684210526313</v>
      </c>
      <c r="AG206" s="38"/>
      <c r="AH206">
        <v>39</v>
      </c>
      <c r="AI206" s="18">
        <f>AH206/AH2</f>
        <v>0.35135135135135137</v>
      </c>
      <c r="AJ206">
        <v>76</v>
      </c>
      <c r="AK206" s="18">
        <f>AJ206/AJ2</f>
        <v>0.4021164021164021</v>
      </c>
      <c r="AL206">
        <v>51</v>
      </c>
      <c r="AM206" s="18">
        <f>AL206/AL2</f>
        <v>0.4322033898305085</v>
      </c>
    </row>
    <row r="207" spans="1:39" ht="12.75">
      <c r="A207" s="1" t="s">
        <v>120</v>
      </c>
      <c r="B207">
        <v>0</v>
      </c>
      <c r="C207">
        <v>2</v>
      </c>
      <c r="D207">
        <v>2</v>
      </c>
      <c r="E207">
        <v>9</v>
      </c>
      <c r="F207">
        <v>35</v>
      </c>
      <c r="G207">
        <v>113</v>
      </c>
      <c r="H207">
        <v>144</v>
      </c>
      <c r="I207">
        <v>53</v>
      </c>
      <c r="J207">
        <v>358</v>
      </c>
      <c r="K207" s="18">
        <f>J207/J2</f>
        <v>0.24503764544832307</v>
      </c>
      <c r="L207">
        <v>155</v>
      </c>
      <c r="N207">
        <v>272</v>
      </c>
      <c r="O207">
        <v>274</v>
      </c>
      <c r="P207" s="18">
        <f>O207/O2</f>
        <v>0.1827885256837892</v>
      </c>
      <c r="Q207" s="5"/>
      <c r="R207" s="22">
        <f>P207-K207</f>
        <v>-0.06224911976453387</v>
      </c>
      <c r="S207" s="35"/>
      <c r="T207" s="31">
        <f>J207+O207+W207</f>
        <v>733</v>
      </c>
      <c r="U207" s="18">
        <f>T207/T2</f>
        <v>0.20321596894926533</v>
      </c>
      <c r="V207" s="35"/>
      <c r="W207" s="31">
        <f>Y207+AA207+AC207+AE207</f>
        <v>101</v>
      </c>
      <c r="X207" s="18">
        <f>W207/W2</f>
        <v>0.1561051004636785</v>
      </c>
      <c r="Y207">
        <v>31</v>
      </c>
      <c r="Z207" s="18">
        <f>Y207/Y2</f>
        <v>0.21678321678321677</v>
      </c>
      <c r="AA207">
        <v>27</v>
      </c>
      <c r="AB207" s="18">
        <f>AA207/AA2</f>
        <v>0.1148936170212766</v>
      </c>
      <c r="AC207">
        <v>20</v>
      </c>
      <c r="AD207" s="18">
        <f>AC207/AC2</f>
        <v>0.25316455696202533</v>
      </c>
      <c r="AE207">
        <v>23</v>
      </c>
      <c r="AF207" s="18">
        <f>AE207/AE2</f>
        <v>0.12105263157894737</v>
      </c>
      <c r="AG207" s="38"/>
      <c r="AH207">
        <v>41</v>
      </c>
      <c r="AI207" s="18">
        <f>AH207/AH2</f>
        <v>0.36936936936936937</v>
      </c>
      <c r="AJ207">
        <v>27</v>
      </c>
      <c r="AK207" s="18">
        <f>AJ207/AJ2</f>
        <v>0.14285714285714285</v>
      </c>
      <c r="AL207">
        <v>19</v>
      </c>
      <c r="AM207" s="18">
        <f>AL207/AL2</f>
        <v>0.16101694915254236</v>
      </c>
    </row>
    <row r="208" spans="1:39" ht="12.75">
      <c r="A208" s="1" t="s">
        <v>121</v>
      </c>
      <c r="B208">
        <v>0</v>
      </c>
      <c r="C208">
        <v>4</v>
      </c>
      <c r="D208">
        <v>2</v>
      </c>
      <c r="E208">
        <v>6</v>
      </c>
      <c r="F208">
        <v>46</v>
      </c>
      <c r="G208">
        <v>154</v>
      </c>
      <c r="H208">
        <v>195</v>
      </c>
      <c r="I208">
        <v>64</v>
      </c>
      <c r="J208">
        <v>471</v>
      </c>
      <c r="K208" s="18">
        <f>J208/J2</f>
        <v>0.32238193018480493</v>
      </c>
      <c r="L208">
        <v>193</v>
      </c>
      <c r="N208">
        <v>357</v>
      </c>
      <c r="O208">
        <v>170</v>
      </c>
      <c r="P208" s="18">
        <f>O208/O2</f>
        <v>0.1134089392928619</v>
      </c>
      <c r="Q208" s="5"/>
      <c r="R208" s="22">
        <f>P208-K208</f>
        <v>-0.20897299089194304</v>
      </c>
      <c r="S208" s="35"/>
      <c r="T208" s="31">
        <f>J208+O208+W208</f>
        <v>706</v>
      </c>
      <c r="U208" s="18">
        <f>T208/T2</f>
        <v>0.19573052398114776</v>
      </c>
      <c r="V208" s="35"/>
      <c r="W208" s="31">
        <f>Y208+AA208+AC208+AE208</f>
        <v>65</v>
      </c>
      <c r="X208" s="18">
        <f>W208/W2</f>
        <v>0.10046367851622875</v>
      </c>
      <c r="Y208">
        <v>21</v>
      </c>
      <c r="Z208" s="18">
        <f>Y208/Y2</f>
        <v>0.14685314685314685</v>
      </c>
      <c r="AA208">
        <v>19</v>
      </c>
      <c r="AB208" s="18">
        <f>AA208/AA2</f>
        <v>0.08085106382978724</v>
      </c>
      <c r="AC208">
        <v>13</v>
      </c>
      <c r="AD208" s="18">
        <f>AC208/AC2</f>
        <v>0.16455696202531644</v>
      </c>
      <c r="AE208">
        <v>12</v>
      </c>
      <c r="AF208" s="18">
        <f>AE208/AE2</f>
        <v>0.06315789473684211</v>
      </c>
      <c r="AG208" s="38"/>
      <c r="AH208">
        <v>19</v>
      </c>
      <c r="AI208" s="18">
        <f>AH208/AH2</f>
        <v>0.17117117117117117</v>
      </c>
      <c r="AK208" s="18"/>
      <c r="AL208">
        <v>11</v>
      </c>
      <c r="AM208" s="18">
        <f>AL208/AL2</f>
        <v>0.09322033898305085</v>
      </c>
    </row>
    <row r="209" spans="1:39" ht="12.75">
      <c r="A209" s="1" t="s">
        <v>122</v>
      </c>
      <c r="B209">
        <v>1</v>
      </c>
      <c r="C209">
        <v>2</v>
      </c>
      <c r="D209">
        <v>1</v>
      </c>
      <c r="E209">
        <v>5</v>
      </c>
      <c r="F209">
        <v>38</v>
      </c>
      <c r="G209">
        <v>110</v>
      </c>
      <c r="H209">
        <v>114</v>
      </c>
      <c r="I209">
        <v>37</v>
      </c>
      <c r="J209">
        <v>308</v>
      </c>
      <c r="K209" s="18">
        <f>J209/J2</f>
        <v>0.2108145106091718</v>
      </c>
      <c r="L209">
        <v>209</v>
      </c>
      <c r="N209">
        <v>251</v>
      </c>
      <c r="O209">
        <v>74</v>
      </c>
      <c r="P209" s="18">
        <f>O209/O2</f>
        <v>0.049366244162775186</v>
      </c>
      <c r="Q209" s="5"/>
      <c r="R209" s="22">
        <f>P209-K209</f>
        <v>-0.16144826644639662</v>
      </c>
      <c r="S209" s="35"/>
      <c r="T209" s="31">
        <f>J209+O209+W209</f>
        <v>418</v>
      </c>
      <c r="U209" s="18">
        <f>T209/T2</f>
        <v>0.11588577765456058</v>
      </c>
      <c r="V209" s="35"/>
      <c r="W209" s="31">
        <f>Y209+AA209+AC209+AE209</f>
        <v>36</v>
      </c>
      <c r="X209" s="18">
        <f>W209/W2</f>
        <v>0.05564142194744977</v>
      </c>
      <c r="Y209">
        <v>13</v>
      </c>
      <c r="Z209" s="18">
        <f>Y209/Y2</f>
        <v>0.09090909090909091</v>
      </c>
      <c r="AA209">
        <v>11</v>
      </c>
      <c r="AB209" s="18">
        <f>AA209/AA2</f>
        <v>0.04680851063829787</v>
      </c>
      <c r="AC209">
        <v>5</v>
      </c>
      <c r="AD209" s="18">
        <f>AC209/AC2</f>
        <v>0.06329113924050633</v>
      </c>
      <c r="AE209">
        <v>7</v>
      </c>
      <c r="AF209" s="18">
        <f>AE209/AE2</f>
        <v>0.03684210526315789</v>
      </c>
      <c r="AG209" s="38"/>
      <c r="AH209">
        <v>11</v>
      </c>
      <c r="AI209" s="18">
        <f>AH209/AH2</f>
        <v>0.0990990990990991</v>
      </c>
      <c r="AK209" s="18"/>
      <c r="AL209">
        <v>6</v>
      </c>
      <c r="AM209" s="18">
        <f>AL209/AL2</f>
        <v>0.05084745762711865</v>
      </c>
    </row>
    <row r="210" spans="1:39" ht="12.75">
      <c r="A210" s="1"/>
      <c r="Q210" s="5"/>
      <c r="R210" s="22"/>
      <c r="S210" s="35"/>
      <c r="V210" s="37"/>
      <c r="W210" s="28"/>
      <c r="X210" s="17"/>
      <c r="AB210" s="17"/>
      <c r="AF210" s="17"/>
      <c r="AG210" s="38"/>
      <c r="AI210" s="17"/>
      <c r="AK210" s="17"/>
      <c r="AM210" s="17"/>
    </row>
    <row r="211" spans="1:39" ht="12.75">
      <c r="A211" s="1" t="s">
        <v>123</v>
      </c>
      <c r="B211">
        <v>3</v>
      </c>
      <c r="C211">
        <v>8</v>
      </c>
      <c r="D211">
        <v>2</v>
      </c>
      <c r="E211">
        <v>10</v>
      </c>
      <c r="F211">
        <v>43</v>
      </c>
      <c r="G211">
        <v>141</v>
      </c>
      <c r="H211">
        <v>244</v>
      </c>
      <c r="I211">
        <v>92</v>
      </c>
      <c r="J211">
        <v>543</v>
      </c>
      <c r="K211" s="18">
        <f>J211/J2</f>
        <v>0.37166324435318276</v>
      </c>
      <c r="L211">
        <v>234</v>
      </c>
      <c r="N211">
        <v>418</v>
      </c>
      <c r="O211">
        <v>463</v>
      </c>
      <c r="P211" s="18">
        <f>O211/O2</f>
        <v>0.30887258172114745</v>
      </c>
      <c r="Q211" s="5"/>
      <c r="R211" s="22">
        <f>P211-K211</f>
        <v>-0.06279066263203531</v>
      </c>
      <c r="S211" s="35"/>
      <c r="T211" s="31">
        <f>J211+O211+W211</f>
        <v>1187</v>
      </c>
      <c r="U211" s="18">
        <f>T211/T2</f>
        <v>0.3290823398946493</v>
      </c>
      <c r="V211" s="35"/>
      <c r="W211" s="31">
        <f>Y211+AA211+AC211+AE211</f>
        <v>181</v>
      </c>
      <c r="X211" s="18">
        <f>W211/W2</f>
        <v>0.2797527047913447</v>
      </c>
      <c r="Y211">
        <v>51</v>
      </c>
      <c r="Z211" s="18">
        <f>Y211/Y2</f>
        <v>0.35664335664335667</v>
      </c>
      <c r="AA211">
        <v>63</v>
      </c>
      <c r="AB211" s="18">
        <f>AA211/AA2</f>
        <v>0.2680851063829787</v>
      </c>
      <c r="AC211">
        <v>32</v>
      </c>
      <c r="AD211" s="18">
        <f>AC211/AC2</f>
        <v>0.4050632911392405</v>
      </c>
      <c r="AE211">
        <v>35</v>
      </c>
      <c r="AF211" s="18">
        <f>AE211/AE2</f>
        <v>0.18421052631578946</v>
      </c>
      <c r="AG211" s="38"/>
      <c r="AH211">
        <v>70</v>
      </c>
      <c r="AI211" s="18">
        <f>AH211/AH2</f>
        <v>0.6306306306306306</v>
      </c>
      <c r="AJ211">
        <v>73</v>
      </c>
      <c r="AK211" s="18">
        <f>AJ211/AJ2</f>
        <v>0.3862433862433862</v>
      </c>
      <c r="AL211">
        <v>49</v>
      </c>
      <c r="AM211" s="18">
        <f>AL211/AL2</f>
        <v>0.4152542372881356</v>
      </c>
    </row>
    <row r="212" spans="1:39" ht="12.75">
      <c r="A212" s="1" t="s">
        <v>124</v>
      </c>
      <c r="B212">
        <v>2</v>
      </c>
      <c r="C212">
        <v>1</v>
      </c>
      <c r="D212">
        <v>2</v>
      </c>
      <c r="E212">
        <v>7</v>
      </c>
      <c r="F212">
        <v>39</v>
      </c>
      <c r="G212">
        <v>139</v>
      </c>
      <c r="H212">
        <v>234</v>
      </c>
      <c r="I212">
        <v>113</v>
      </c>
      <c r="J212">
        <v>537</v>
      </c>
      <c r="K212" s="18">
        <f>J212/J2</f>
        <v>0.3675564681724846</v>
      </c>
      <c r="L212">
        <v>241</v>
      </c>
      <c r="N212">
        <v>431</v>
      </c>
      <c r="O212">
        <v>361</v>
      </c>
      <c r="P212" s="18">
        <f>O212/O2</f>
        <v>0.2408272181454303</v>
      </c>
      <c r="Q212" s="5"/>
      <c r="R212" s="22">
        <f>P212-K212</f>
        <v>-0.12672925002705432</v>
      </c>
      <c r="S212" s="35"/>
      <c r="T212" s="31">
        <f>J212+O212+W212</f>
        <v>1038</v>
      </c>
      <c r="U212" s="18">
        <f>T212/T2</f>
        <v>0.2877737732187413</v>
      </c>
      <c r="V212" s="35"/>
      <c r="W212" s="31">
        <f>Y212+AA212+AC212+AE212</f>
        <v>140</v>
      </c>
      <c r="X212" s="18">
        <f>W212/W2</f>
        <v>0.21638330757341576</v>
      </c>
      <c r="Y212">
        <v>47</v>
      </c>
      <c r="Z212" s="18">
        <f>Y212/Y2</f>
        <v>0.32867132867132864</v>
      </c>
      <c r="AA212">
        <v>56</v>
      </c>
      <c r="AB212" s="18">
        <f>AA212/AA2</f>
        <v>0.23829787234042554</v>
      </c>
      <c r="AC212">
        <v>26</v>
      </c>
      <c r="AD212" s="18">
        <f>AC212/AC2</f>
        <v>0.3291139240506329</v>
      </c>
      <c r="AE212">
        <v>11</v>
      </c>
      <c r="AF212" s="18">
        <f>AE212/AE2</f>
        <v>0.05789473684210526</v>
      </c>
      <c r="AG212" s="38"/>
      <c r="AH212">
        <v>58</v>
      </c>
      <c r="AI212" s="18">
        <f>AH212/AH2</f>
        <v>0.5225225225225225</v>
      </c>
      <c r="AK212" s="18"/>
      <c r="AL212">
        <v>61</v>
      </c>
      <c r="AM212" s="18">
        <f>AL212/AL2</f>
        <v>0.5169491525423728</v>
      </c>
    </row>
    <row r="213" spans="1:39" ht="12.75">
      <c r="A213" s="1" t="s">
        <v>125</v>
      </c>
      <c r="B213">
        <v>1</v>
      </c>
      <c r="C213">
        <v>0</v>
      </c>
      <c r="D213">
        <v>0</v>
      </c>
      <c r="E213">
        <v>6</v>
      </c>
      <c r="F213">
        <v>28</v>
      </c>
      <c r="G213">
        <v>91</v>
      </c>
      <c r="H213">
        <v>177</v>
      </c>
      <c r="I213">
        <v>78</v>
      </c>
      <c r="J213">
        <v>381</v>
      </c>
      <c r="K213" s="18">
        <f>J213/J2</f>
        <v>0.26078028747433263</v>
      </c>
      <c r="L213">
        <v>381</v>
      </c>
      <c r="N213">
        <v>331</v>
      </c>
      <c r="O213">
        <v>336</v>
      </c>
      <c r="P213" s="18">
        <f>O213/O2</f>
        <v>0.22414943295530354</v>
      </c>
      <c r="Q213" s="5"/>
      <c r="R213" s="22">
        <f>P213-K213</f>
        <v>-0.03663085451902909</v>
      </c>
      <c r="S213" s="35"/>
      <c r="T213" s="31">
        <f>J213+O213+W213</f>
        <v>790</v>
      </c>
      <c r="U213" s="18">
        <f>T213/T2</f>
        <v>0.21901857499306904</v>
      </c>
      <c r="V213" s="35"/>
      <c r="W213" s="31">
        <f>Y213+AA213+AC213+AE213</f>
        <v>73</v>
      </c>
      <c r="X213" s="18">
        <f>W213/W2</f>
        <v>0.11282843894899536</v>
      </c>
      <c r="Y213">
        <v>27</v>
      </c>
      <c r="Z213" s="18">
        <f>Y213/Y2</f>
        <v>0.1888111888111888</v>
      </c>
      <c r="AA213">
        <v>21</v>
      </c>
      <c r="AB213" s="18">
        <f>AA213/AA2</f>
        <v>0.08936170212765958</v>
      </c>
      <c r="AC213">
        <v>8</v>
      </c>
      <c r="AD213" s="18">
        <f>AC213/AC2</f>
        <v>0.10126582278481013</v>
      </c>
      <c r="AE213">
        <v>17</v>
      </c>
      <c r="AF213" s="18">
        <f>AE213/AE2</f>
        <v>0.08947368421052632</v>
      </c>
      <c r="AG213" s="38"/>
      <c r="AH213">
        <v>43</v>
      </c>
      <c r="AI213" s="18">
        <f>AH213/AH2</f>
        <v>0.38738738738738737</v>
      </c>
      <c r="AJ213">
        <v>32</v>
      </c>
      <c r="AK213" s="18">
        <f>AJ213/AJ2</f>
        <v>0.1693121693121693</v>
      </c>
      <c r="AL213">
        <v>19</v>
      </c>
      <c r="AM213" s="18">
        <f>AL213/AL2</f>
        <v>0.16101694915254236</v>
      </c>
    </row>
    <row r="214" spans="1:39" s="13" customFormat="1" ht="12.75">
      <c r="A214" s="12"/>
      <c r="B214" s="14"/>
      <c r="C214" s="14"/>
      <c r="D214" s="14"/>
      <c r="E214" s="14"/>
      <c r="F214" s="14"/>
      <c r="G214" s="14"/>
      <c r="H214" s="14"/>
      <c r="I214" s="14"/>
      <c r="J214" s="14"/>
      <c r="K214" s="21"/>
      <c r="L214" s="14"/>
      <c r="N214" s="14"/>
      <c r="P214" s="21"/>
      <c r="Q214" s="14"/>
      <c r="R214" s="19"/>
      <c r="S214" s="35"/>
      <c r="T214" s="33"/>
      <c r="U214" s="21"/>
      <c r="V214" s="37"/>
      <c r="W214" s="24"/>
      <c r="X214" s="21"/>
      <c r="Z214" s="21"/>
      <c r="AB214" s="21"/>
      <c r="AD214" s="21"/>
      <c r="AF214" s="21"/>
      <c r="AG214" s="38"/>
      <c r="AI214" s="21"/>
      <c r="AK214" s="21"/>
      <c r="AM214" s="21"/>
    </row>
    <row r="215" spans="1:39" ht="12.75">
      <c r="A215" s="1" t="s">
        <v>126</v>
      </c>
      <c r="B215">
        <v>1</v>
      </c>
      <c r="C215">
        <v>7</v>
      </c>
      <c r="D215">
        <v>2</v>
      </c>
      <c r="E215">
        <v>10</v>
      </c>
      <c r="F215">
        <v>43</v>
      </c>
      <c r="G215">
        <v>140</v>
      </c>
      <c r="H215">
        <v>203</v>
      </c>
      <c r="I215">
        <v>60</v>
      </c>
      <c r="J215">
        <v>466</v>
      </c>
      <c r="K215" s="18">
        <f>J215/J2</f>
        <v>0.3189596167008898</v>
      </c>
      <c r="L215">
        <v>177</v>
      </c>
      <c r="N215">
        <v>346</v>
      </c>
      <c r="O215">
        <v>370</v>
      </c>
      <c r="P215" s="18">
        <f>O215/O2</f>
        <v>0.24683122081387593</v>
      </c>
      <c r="Q215" s="5"/>
      <c r="R215" s="22">
        <f>P215-K215</f>
        <v>-0.07212839588701386</v>
      </c>
      <c r="S215" s="35"/>
      <c r="T215" s="31">
        <f>J215+O215+W215</f>
        <v>977</v>
      </c>
      <c r="U215" s="18">
        <f>T215/T2</f>
        <v>0.27086221236484614</v>
      </c>
      <c r="V215" s="35"/>
      <c r="W215" s="31">
        <f>Y215+AA215+AC215+AE215</f>
        <v>141</v>
      </c>
      <c r="X215" s="18">
        <f>W215/W2</f>
        <v>0.21792890262751158</v>
      </c>
      <c r="Y215">
        <v>46</v>
      </c>
      <c r="Z215" s="18">
        <f>Y215/Y2</f>
        <v>0.32167832167832167</v>
      </c>
      <c r="AA215">
        <v>47</v>
      </c>
      <c r="AB215" s="18">
        <f>AA215/AA2</f>
        <v>0.2</v>
      </c>
      <c r="AC215">
        <v>25</v>
      </c>
      <c r="AD215" s="18">
        <f>AC215/AC2</f>
        <v>0.31645569620253167</v>
      </c>
      <c r="AE215">
        <v>23</v>
      </c>
      <c r="AF215" s="18">
        <f>AE215/AE2</f>
        <v>0.12105263157894737</v>
      </c>
      <c r="AG215" s="38"/>
      <c r="AH215">
        <v>52</v>
      </c>
      <c r="AI215" s="18">
        <f>AH215/AH2</f>
        <v>0.46846846846846846</v>
      </c>
      <c r="AJ215">
        <v>76</v>
      </c>
      <c r="AK215" s="18">
        <f>AJ215/AJ2</f>
        <v>0.4021164021164021</v>
      </c>
      <c r="AL215">
        <v>25</v>
      </c>
      <c r="AM215" s="18">
        <f>AL215/AL2</f>
        <v>0.211864406779661</v>
      </c>
    </row>
    <row r="216" spans="1:39" ht="12.75">
      <c r="A216" s="1" t="s">
        <v>127</v>
      </c>
      <c r="B216">
        <v>0</v>
      </c>
      <c r="C216">
        <v>4</v>
      </c>
      <c r="D216">
        <v>2</v>
      </c>
      <c r="E216">
        <v>6</v>
      </c>
      <c r="F216">
        <v>46</v>
      </c>
      <c r="G216">
        <v>154</v>
      </c>
      <c r="H216">
        <v>195</v>
      </c>
      <c r="I216">
        <v>64</v>
      </c>
      <c r="J216">
        <v>471</v>
      </c>
      <c r="K216" s="18">
        <f>J216/J2</f>
        <v>0.32238193018480493</v>
      </c>
      <c r="L216">
        <v>193</v>
      </c>
      <c r="N216">
        <v>357</v>
      </c>
      <c r="O216">
        <v>341</v>
      </c>
      <c r="P216" s="18">
        <f>O216/O2</f>
        <v>0.2274849899933289</v>
      </c>
      <c r="Q216" s="5"/>
      <c r="R216" s="22">
        <f>P216-K216</f>
        <v>-0.09489694019147604</v>
      </c>
      <c r="S216" s="35"/>
      <c r="T216" s="31">
        <f>J216+O216+W216</f>
        <v>919</v>
      </c>
      <c r="U216" s="18">
        <f>T216/T2</f>
        <v>0.2547823676185195</v>
      </c>
      <c r="V216" s="35"/>
      <c r="W216" s="31">
        <f>Y216+AA216+AC216+AE216</f>
        <v>107</v>
      </c>
      <c r="X216" s="18">
        <f>W216/W2</f>
        <v>0.16537867078825347</v>
      </c>
      <c r="Y216">
        <v>43</v>
      </c>
      <c r="Z216" s="18">
        <f>Y216/Y2</f>
        <v>0.3006993006993007</v>
      </c>
      <c r="AA216">
        <v>32</v>
      </c>
      <c r="AB216" s="18">
        <f>AA216/AA2</f>
        <v>0.13617021276595745</v>
      </c>
      <c r="AC216">
        <v>20</v>
      </c>
      <c r="AD216" s="18">
        <f>AC216/AC2</f>
        <v>0.25316455696202533</v>
      </c>
      <c r="AE216">
        <v>12</v>
      </c>
      <c r="AF216" s="18">
        <f>AE216/AE2</f>
        <v>0.06315789473684211</v>
      </c>
      <c r="AG216" s="38"/>
      <c r="AH216">
        <v>39</v>
      </c>
      <c r="AI216" s="18">
        <f>AH216/AH2</f>
        <v>0.35135135135135137</v>
      </c>
      <c r="AK216" s="18"/>
      <c r="AL216">
        <v>28</v>
      </c>
      <c r="AM216" s="18">
        <f>AL216/AL2</f>
        <v>0.23728813559322035</v>
      </c>
    </row>
    <row r="217" spans="1:39" ht="12.75">
      <c r="A217" s="1" t="s">
        <v>128</v>
      </c>
      <c r="B217">
        <v>1</v>
      </c>
      <c r="C217">
        <v>2</v>
      </c>
      <c r="D217">
        <v>1</v>
      </c>
      <c r="E217">
        <v>5</v>
      </c>
      <c r="F217">
        <v>38</v>
      </c>
      <c r="G217">
        <v>110</v>
      </c>
      <c r="H217">
        <v>114</v>
      </c>
      <c r="I217">
        <v>37</v>
      </c>
      <c r="J217">
        <v>308</v>
      </c>
      <c r="K217" s="18">
        <f>J217/J2</f>
        <v>0.2108145106091718</v>
      </c>
      <c r="L217">
        <v>209</v>
      </c>
      <c r="N217">
        <v>251</v>
      </c>
      <c r="O217">
        <v>215</v>
      </c>
      <c r="P217" s="18">
        <f>O217/O2</f>
        <v>0.14342895263509006</v>
      </c>
      <c r="Q217" s="5"/>
      <c r="R217" s="22">
        <f>P217-K217</f>
        <v>-0.06738555797408174</v>
      </c>
      <c r="S217" s="35"/>
      <c r="T217" s="31">
        <f>J217+O217+W217</f>
        <v>579</v>
      </c>
      <c r="U217" s="18">
        <f>T217/T2</f>
        <v>0.160521208760743</v>
      </c>
      <c r="V217" s="35"/>
      <c r="W217" s="31">
        <f>Y217+AA217+AC217+AE217</f>
        <v>56</v>
      </c>
      <c r="X217" s="18">
        <f>W217/W2</f>
        <v>0.0865533230293663</v>
      </c>
      <c r="Y217">
        <v>28</v>
      </c>
      <c r="Z217" s="18">
        <f>Y217/Y2</f>
        <v>0.1958041958041958</v>
      </c>
      <c r="AA217">
        <v>11</v>
      </c>
      <c r="AB217" s="18">
        <f>AA217/AA2</f>
        <v>0.04680851063829787</v>
      </c>
      <c r="AC217">
        <v>7</v>
      </c>
      <c r="AD217" s="18">
        <f>AC217/AC2</f>
        <v>0.08860759493670886</v>
      </c>
      <c r="AE217">
        <v>10</v>
      </c>
      <c r="AF217" s="18">
        <f>AE217/AE2</f>
        <v>0.05263157894736842</v>
      </c>
      <c r="AG217" s="38"/>
      <c r="AH217">
        <v>26</v>
      </c>
      <c r="AI217" s="18">
        <f>AH217/AH2</f>
        <v>0.23423423423423423</v>
      </c>
      <c r="AJ217">
        <v>43</v>
      </c>
      <c r="AK217" s="18">
        <f>AJ217/AJ2</f>
        <v>0.2275132275132275</v>
      </c>
      <c r="AL217">
        <v>10</v>
      </c>
      <c r="AM217" s="18">
        <f>AL217/AL2</f>
        <v>0.0847457627118644</v>
      </c>
    </row>
    <row r="218" spans="19:39" ht="12.75">
      <c r="S218" s="37"/>
      <c r="V218" s="37"/>
      <c r="AB218" s="17"/>
      <c r="AF218" s="17"/>
      <c r="AI218" s="17"/>
      <c r="AK218" s="17"/>
      <c r="AM218" s="17"/>
    </row>
    <row r="219" spans="19:39" ht="12.75">
      <c r="S219" s="37"/>
      <c r="V219" s="37"/>
      <c r="AB219" s="17"/>
      <c r="AF219" s="17"/>
      <c r="AI219" s="17"/>
      <c r="AK219" s="17"/>
      <c r="AM219" s="17"/>
    </row>
    <row r="220" spans="1:39" ht="12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U220" s="30"/>
      <c r="V220" s="30"/>
      <c r="Y220" s="30"/>
      <c r="Z220" s="30"/>
      <c r="AA220" s="30"/>
      <c r="AB220" s="30"/>
      <c r="AC220" s="30"/>
      <c r="AD220" s="30"/>
      <c r="AE220" s="30"/>
      <c r="AF220" s="30"/>
      <c r="AG220" s="30"/>
      <c r="AI220" s="30"/>
      <c r="AJ220" s="30"/>
      <c r="AK220" s="30"/>
      <c r="AM220" s="30"/>
    </row>
    <row r="221" spans="1:39" ht="12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U221" s="30"/>
      <c r="V221" s="30"/>
      <c r="Y221" s="30"/>
      <c r="Z221" s="30"/>
      <c r="AA221" s="30"/>
      <c r="AB221" s="30"/>
      <c r="AC221" s="30"/>
      <c r="AD221" s="30"/>
      <c r="AE221" s="30"/>
      <c r="AF221" s="30"/>
      <c r="AG221" s="30"/>
      <c r="AI221" s="30"/>
      <c r="AJ221" s="30"/>
      <c r="AK221" s="30"/>
      <c r="AM221" s="30"/>
    </row>
    <row r="222" spans="1:39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U222" s="30"/>
      <c r="V222" s="30"/>
      <c r="Y222" s="30"/>
      <c r="Z222" s="30"/>
      <c r="AA222" s="30"/>
      <c r="AB222" s="30"/>
      <c r="AC222" s="30"/>
      <c r="AD222" s="30"/>
      <c r="AE222" s="30"/>
      <c r="AF222" s="30"/>
      <c r="AG222" s="30"/>
      <c r="AI222" s="30"/>
      <c r="AJ222" s="30"/>
      <c r="AK222" s="30"/>
      <c r="AM222" s="30"/>
    </row>
    <row r="223" spans="1:39" ht="12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U223" s="30"/>
      <c r="V223" s="30"/>
      <c r="Y223" s="30"/>
      <c r="Z223" s="30"/>
      <c r="AA223" s="30"/>
      <c r="AB223" s="30"/>
      <c r="AC223" s="30"/>
      <c r="AD223" s="30"/>
      <c r="AE223" s="30"/>
      <c r="AF223" s="30"/>
      <c r="AG223" s="30"/>
      <c r="AI223" s="30"/>
      <c r="AJ223" s="30"/>
      <c r="AK223" s="30"/>
      <c r="AM223" s="30"/>
    </row>
    <row r="224" spans="1:39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U224" s="30"/>
      <c r="V224" s="30"/>
      <c r="Y224" s="30"/>
      <c r="Z224" s="30"/>
      <c r="AA224" s="30"/>
      <c r="AB224" s="30"/>
      <c r="AC224" s="30"/>
      <c r="AD224" s="30"/>
      <c r="AE224" s="30"/>
      <c r="AF224" s="30"/>
      <c r="AG224" s="30"/>
      <c r="AI224" s="30"/>
      <c r="AJ224" s="30"/>
      <c r="AK224" s="30"/>
      <c r="AM224" s="30"/>
    </row>
    <row r="225" spans="1:39" ht="12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U225" s="30"/>
      <c r="V225" s="30"/>
      <c r="Y225" s="30"/>
      <c r="Z225" s="30"/>
      <c r="AA225" s="30"/>
      <c r="AB225" s="30"/>
      <c r="AC225" s="30"/>
      <c r="AD225" s="30"/>
      <c r="AE225" s="30"/>
      <c r="AF225" s="30"/>
      <c r="AG225" s="30"/>
      <c r="AI225" s="30"/>
      <c r="AJ225" s="30"/>
      <c r="AK225" s="30"/>
      <c r="AM225" s="30"/>
    </row>
    <row r="226" spans="1:39" ht="12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U226" s="30"/>
      <c r="V226" s="30"/>
      <c r="Y226" s="30"/>
      <c r="Z226" s="30"/>
      <c r="AA226" s="30"/>
      <c r="AB226" s="30"/>
      <c r="AC226" s="30"/>
      <c r="AD226" s="30"/>
      <c r="AE226" s="30"/>
      <c r="AF226" s="30"/>
      <c r="AG226" s="30"/>
      <c r="AI226" s="30"/>
      <c r="AJ226" s="30"/>
      <c r="AK226" s="30"/>
      <c r="AM226" s="30"/>
    </row>
    <row r="227" spans="1:39" ht="12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U227" s="30"/>
      <c r="V227" s="30"/>
      <c r="Y227" s="30"/>
      <c r="Z227" s="30"/>
      <c r="AA227" s="30"/>
      <c r="AB227" s="30"/>
      <c r="AC227" s="30"/>
      <c r="AD227" s="30"/>
      <c r="AE227" s="30"/>
      <c r="AF227" s="30"/>
      <c r="AG227" s="30"/>
      <c r="AI227" s="30"/>
      <c r="AJ227" s="30"/>
      <c r="AK227" s="30"/>
      <c r="AM227" s="30"/>
    </row>
    <row r="228" spans="1:39" ht="12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U228" s="30"/>
      <c r="V228" s="30"/>
      <c r="Y228" s="30"/>
      <c r="Z228" s="30"/>
      <c r="AA228" s="30"/>
      <c r="AB228" s="30"/>
      <c r="AC228" s="30"/>
      <c r="AD228" s="30"/>
      <c r="AE228" s="30"/>
      <c r="AF228" s="30"/>
      <c r="AG228" s="30"/>
      <c r="AI228" s="30"/>
      <c r="AJ228" s="30"/>
      <c r="AK228" s="30"/>
      <c r="AM228" s="30"/>
    </row>
    <row r="229" spans="1:39" ht="12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U229" s="30"/>
      <c r="V229" s="30"/>
      <c r="Y229" s="30"/>
      <c r="Z229" s="30"/>
      <c r="AA229" s="30"/>
      <c r="AB229" s="30"/>
      <c r="AC229" s="30"/>
      <c r="AD229" s="30"/>
      <c r="AE229" s="30"/>
      <c r="AF229" s="30"/>
      <c r="AG229" s="30"/>
      <c r="AI229" s="30"/>
      <c r="AJ229" s="30"/>
      <c r="AK229" s="30"/>
      <c r="AM229" s="30"/>
    </row>
    <row r="230" spans="1:39" ht="12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U230" s="30"/>
      <c r="V230" s="30"/>
      <c r="Y230" s="30"/>
      <c r="Z230" s="30"/>
      <c r="AA230" s="30"/>
      <c r="AB230" s="30"/>
      <c r="AC230" s="30"/>
      <c r="AD230" s="30"/>
      <c r="AE230" s="30"/>
      <c r="AF230" s="30"/>
      <c r="AG230" s="30"/>
      <c r="AI230" s="30"/>
      <c r="AJ230" s="30"/>
      <c r="AK230" s="30"/>
      <c r="AM230" s="30"/>
    </row>
    <row r="231" spans="1:39" ht="12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U231" s="30"/>
      <c r="V231" s="30"/>
      <c r="Y231" s="30"/>
      <c r="Z231" s="30"/>
      <c r="AA231" s="30"/>
      <c r="AB231" s="30"/>
      <c r="AC231" s="30"/>
      <c r="AD231" s="30"/>
      <c r="AE231" s="30"/>
      <c r="AF231" s="30"/>
      <c r="AG231" s="30"/>
      <c r="AI231" s="30"/>
      <c r="AJ231" s="30"/>
      <c r="AK231" s="30"/>
      <c r="AM231" s="30"/>
    </row>
    <row r="232" spans="1:39" ht="12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U232" s="30"/>
      <c r="V232" s="30"/>
      <c r="Y232" s="30"/>
      <c r="Z232" s="30"/>
      <c r="AA232" s="30"/>
      <c r="AB232" s="30"/>
      <c r="AC232" s="30"/>
      <c r="AD232" s="30"/>
      <c r="AE232" s="30"/>
      <c r="AF232" s="30"/>
      <c r="AG232" s="30"/>
      <c r="AI232" s="30"/>
      <c r="AJ232" s="30"/>
      <c r="AK232" s="30"/>
      <c r="AM232" s="30"/>
    </row>
    <row r="233" spans="1:39" ht="12.7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U233" s="30"/>
      <c r="V233" s="30"/>
      <c r="Y233" s="30"/>
      <c r="Z233" s="30"/>
      <c r="AA233" s="30"/>
      <c r="AB233" s="30"/>
      <c r="AC233" s="30"/>
      <c r="AD233" s="30"/>
      <c r="AE233" s="30"/>
      <c r="AF233" s="30"/>
      <c r="AG233" s="30"/>
      <c r="AI233" s="30"/>
      <c r="AJ233" s="30"/>
      <c r="AM233" s="30"/>
    </row>
    <row r="234" spans="1:39" ht="12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U234" s="30"/>
      <c r="V234" s="30"/>
      <c r="Y234" s="30"/>
      <c r="Z234" s="30"/>
      <c r="AA234" s="30"/>
      <c r="AB234" s="30"/>
      <c r="AC234" s="30"/>
      <c r="AD234" s="30"/>
      <c r="AE234" s="30"/>
      <c r="AF234" s="30"/>
      <c r="AG234" s="30"/>
      <c r="AI234" s="30"/>
      <c r="AJ234" s="30"/>
      <c r="AM234" s="30"/>
    </row>
    <row r="235" spans="20:38" s="30" customFormat="1" ht="12.75">
      <c r="T235" s="31"/>
      <c r="AL235"/>
    </row>
    <row r="236" spans="20:38" s="30" customFormat="1" ht="12.75">
      <c r="T236" s="31"/>
      <c r="AL236"/>
    </row>
    <row r="237" spans="20:38" s="30" customFormat="1" ht="12.75">
      <c r="T237" s="31"/>
      <c r="AL237"/>
    </row>
    <row r="238" spans="20:38" s="30" customFormat="1" ht="12.75">
      <c r="T238" s="31"/>
      <c r="AL238"/>
    </row>
    <row r="239" spans="20:38" s="30" customFormat="1" ht="12.75">
      <c r="T239" s="31"/>
      <c r="AL239"/>
    </row>
    <row r="240" spans="20:38" s="30" customFormat="1" ht="12.75">
      <c r="T240" s="31"/>
      <c r="AL240"/>
    </row>
    <row r="241" spans="20:38" s="30" customFormat="1" ht="12.75">
      <c r="T241" s="31"/>
      <c r="AL241"/>
    </row>
    <row r="242" spans="20:38" s="30" customFormat="1" ht="12.75">
      <c r="T242" s="31"/>
      <c r="AL242"/>
    </row>
    <row r="243" spans="20:38" s="30" customFormat="1" ht="12.75">
      <c r="T243" s="31"/>
      <c r="AL243"/>
    </row>
    <row r="244" spans="20:38" s="30" customFormat="1" ht="12.75">
      <c r="T244" s="31"/>
      <c r="AL244"/>
    </row>
    <row r="245" spans="20:38" s="30" customFormat="1" ht="12.75">
      <c r="T245" s="31"/>
      <c r="AL245"/>
    </row>
    <row r="246" spans="20:38" s="30" customFormat="1" ht="12.75">
      <c r="T246" s="31"/>
      <c r="AL246"/>
    </row>
    <row r="247" spans="20:38" s="30" customFormat="1" ht="12.75">
      <c r="T247" s="31"/>
      <c r="AL247"/>
    </row>
    <row r="248" spans="20:38" s="30" customFormat="1" ht="12.75">
      <c r="T248" s="31"/>
      <c r="AL248"/>
    </row>
    <row r="249" spans="20:38" s="30" customFormat="1" ht="12.75">
      <c r="T249" s="31"/>
      <c r="AL249"/>
    </row>
    <row r="250" spans="20:38" s="30" customFormat="1" ht="12.75">
      <c r="T250" s="31"/>
      <c r="AL250"/>
    </row>
    <row r="251" spans="20:38" s="30" customFormat="1" ht="12.75">
      <c r="T251" s="31"/>
      <c r="AL251"/>
    </row>
    <row r="252" spans="20:38" s="30" customFormat="1" ht="12.75">
      <c r="T252" s="31"/>
      <c r="AL252"/>
    </row>
    <row r="253" spans="20:38" s="30" customFormat="1" ht="12.75">
      <c r="T253" s="31"/>
      <c r="AL253"/>
    </row>
    <row r="254" spans="20:38" s="30" customFormat="1" ht="12.75">
      <c r="T254" s="31"/>
      <c r="AL254"/>
    </row>
    <row r="255" spans="20:38" s="30" customFormat="1" ht="12.75">
      <c r="T255" s="31"/>
      <c r="AL255"/>
    </row>
    <row r="256" spans="20:38" s="30" customFormat="1" ht="12.75">
      <c r="T256" s="31"/>
      <c r="AL256"/>
    </row>
    <row r="257" spans="20:38" s="30" customFormat="1" ht="12.75">
      <c r="T257" s="31"/>
      <c r="AL257"/>
    </row>
    <row r="258" spans="20:38" s="30" customFormat="1" ht="12.75">
      <c r="T258" s="31"/>
      <c r="AL258"/>
    </row>
    <row r="259" spans="20:38" s="30" customFormat="1" ht="12.75">
      <c r="T259" s="31"/>
      <c r="AL259"/>
    </row>
    <row r="260" spans="20:38" s="30" customFormat="1" ht="12.75">
      <c r="T260" s="31"/>
      <c r="AL260"/>
    </row>
    <row r="261" spans="20:38" s="30" customFormat="1" ht="12.75">
      <c r="T261" s="31"/>
      <c r="AL261"/>
    </row>
    <row r="262" spans="20:38" s="30" customFormat="1" ht="12.75">
      <c r="T262" s="31"/>
      <c r="AL262"/>
    </row>
    <row r="263" spans="20:38" s="30" customFormat="1" ht="12.75">
      <c r="T263" s="31"/>
      <c r="AL263"/>
    </row>
    <row r="264" spans="20:38" s="30" customFormat="1" ht="12.75">
      <c r="T264" s="31"/>
      <c r="AL264"/>
    </row>
    <row r="265" spans="20:38" s="30" customFormat="1" ht="12.75">
      <c r="T265" s="31"/>
      <c r="AL265"/>
    </row>
    <row r="266" spans="20:38" s="30" customFormat="1" ht="12.75">
      <c r="T266" s="31"/>
      <c r="AL266"/>
    </row>
    <row r="267" spans="20:38" s="30" customFormat="1" ht="12.75">
      <c r="T267" s="31"/>
      <c r="AL267"/>
    </row>
    <row r="268" spans="20:38" s="30" customFormat="1" ht="12.75">
      <c r="T268" s="31"/>
      <c r="AL268"/>
    </row>
    <row r="269" spans="20:38" s="30" customFormat="1" ht="12.75">
      <c r="T269" s="31"/>
      <c r="AL269"/>
    </row>
    <row r="270" spans="20:38" s="30" customFormat="1" ht="12.75">
      <c r="T270" s="31"/>
      <c r="AL270"/>
    </row>
    <row r="271" spans="20:38" s="30" customFormat="1" ht="12.75">
      <c r="T271" s="31"/>
      <c r="AL271"/>
    </row>
    <row r="272" spans="20:38" s="30" customFormat="1" ht="12.75">
      <c r="T272" s="31"/>
      <c r="AL272"/>
    </row>
    <row r="273" spans="20:38" s="30" customFormat="1" ht="12.75">
      <c r="T273" s="31"/>
      <c r="AL273"/>
    </row>
    <row r="274" spans="20:38" s="30" customFormat="1" ht="12.75">
      <c r="T274" s="31"/>
      <c r="AL274"/>
    </row>
    <row r="275" spans="20:38" s="30" customFormat="1" ht="12.75">
      <c r="T275" s="31"/>
      <c r="AL275"/>
    </row>
    <row r="276" spans="20:38" s="30" customFormat="1" ht="12.75">
      <c r="T276" s="31"/>
      <c r="AL276"/>
    </row>
    <row r="277" spans="20:38" s="30" customFormat="1" ht="12.75">
      <c r="T277" s="31"/>
      <c r="AL277"/>
    </row>
    <row r="278" spans="20:38" s="30" customFormat="1" ht="12.75">
      <c r="T278" s="31"/>
      <c r="AL278"/>
    </row>
    <row r="279" spans="20:38" s="30" customFormat="1" ht="12.75">
      <c r="T279" s="31"/>
      <c r="AL279"/>
    </row>
    <row r="280" spans="20:38" s="30" customFormat="1" ht="12.75">
      <c r="T280" s="31"/>
      <c r="AL280"/>
    </row>
    <row r="281" spans="20:38" s="30" customFormat="1" ht="12.75">
      <c r="T281" s="31"/>
      <c r="AL281"/>
    </row>
    <row r="282" spans="20:38" s="30" customFormat="1" ht="12.75">
      <c r="T282" s="31"/>
      <c r="AL282"/>
    </row>
    <row r="283" spans="20:38" s="30" customFormat="1" ht="12.75">
      <c r="T283" s="31"/>
      <c r="AL283"/>
    </row>
    <row r="284" spans="20:38" s="30" customFormat="1" ht="12.75">
      <c r="T284" s="31"/>
      <c r="AL284"/>
    </row>
    <row r="285" spans="20:38" s="30" customFormat="1" ht="12.75">
      <c r="T285" s="31"/>
      <c r="AL285"/>
    </row>
    <row r="286" spans="20:38" s="30" customFormat="1" ht="12.75">
      <c r="T286" s="31"/>
      <c r="AL286"/>
    </row>
    <row r="287" spans="20:38" s="30" customFormat="1" ht="12.75">
      <c r="T287" s="31"/>
      <c r="AL287"/>
    </row>
    <row r="288" spans="20:38" s="30" customFormat="1" ht="12.75">
      <c r="T288" s="31"/>
      <c r="AL288"/>
    </row>
    <row r="289" spans="20:38" s="30" customFormat="1" ht="12.75">
      <c r="T289" s="31"/>
      <c r="AL289"/>
    </row>
    <row r="290" spans="20:38" s="30" customFormat="1" ht="12.75">
      <c r="T290" s="31"/>
      <c r="AL290"/>
    </row>
    <row r="291" spans="20:38" s="30" customFormat="1" ht="12.75">
      <c r="T291" s="31"/>
      <c r="AL291"/>
    </row>
    <row r="292" spans="20:38" s="30" customFormat="1" ht="12.75">
      <c r="T292" s="31"/>
      <c r="AL292"/>
    </row>
    <row r="293" spans="20:38" s="30" customFormat="1" ht="12.75">
      <c r="T293" s="31"/>
      <c r="AL293"/>
    </row>
    <row r="294" spans="20:38" s="30" customFormat="1" ht="12.75">
      <c r="T294" s="31"/>
      <c r="AL294"/>
    </row>
    <row r="295" spans="20:38" s="30" customFormat="1" ht="12.75">
      <c r="T295" s="31"/>
      <c r="AL295"/>
    </row>
    <row r="296" spans="20:38" s="30" customFormat="1" ht="12.75">
      <c r="T296" s="31"/>
      <c r="AL296"/>
    </row>
    <row r="297" spans="20:38" s="30" customFormat="1" ht="12.75">
      <c r="T297" s="31"/>
      <c r="AL297"/>
    </row>
    <row r="298" spans="20:38" s="30" customFormat="1" ht="12.75">
      <c r="T298" s="31"/>
      <c r="AL298"/>
    </row>
    <row r="299" spans="20:38" s="30" customFormat="1" ht="12.75">
      <c r="T299" s="31"/>
      <c r="AL299"/>
    </row>
    <row r="300" spans="20:38" s="30" customFormat="1" ht="12.75">
      <c r="T300" s="31"/>
      <c r="AL300"/>
    </row>
    <row r="301" spans="20:38" s="30" customFormat="1" ht="12.75">
      <c r="T301" s="31"/>
      <c r="AL301"/>
    </row>
    <row r="302" spans="20:38" s="30" customFormat="1" ht="12.75">
      <c r="T302" s="31"/>
      <c r="AL302"/>
    </row>
    <row r="303" spans="20:38" s="30" customFormat="1" ht="12.75">
      <c r="T303" s="31"/>
      <c r="AL303"/>
    </row>
    <row r="304" spans="20:38" s="30" customFormat="1" ht="12.75">
      <c r="T304" s="31"/>
      <c r="AL304"/>
    </row>
    <row r="305" spans="20:38" s="30" customFormat="1" ht="12.75">
      <c r="T305" s="31"/>
      <c r="AL305"/>
    </row>
    <row r="306" spans="20:38" s="30" customFormat="1" ht="12.75">
      <c r="T306" s="31"/>
      <c r="AL306"/>
    </row>
    <row r="307" spans="20:38" s="30" customFormat="1" ht="12.75">
      <c r="T307" s="31"/>
      <c r="AL307"/>
    </row>
    <row r="308" spans="20:38" s="30" customFormat="1" ht="12.75">
      <c r="T308" s="31"/>
      <c r="AL308"/>
    </row>
    <row r="309" spans="20:38" s="30" customFormat="1" ht="12.75">
      <c r="T309" s="31"/>
      <c r="AL309"/>
    </row>
    <row r="310" spans="20:38" s="30" customFormat="1" ht="12.75">
      <c r="T310" s="31"/>
      <c r="AL310"/>
    </row>
    <row r="311" spans="20:38" s="30" customFormat="1" ht="12.75">
      <c r="T311" s="31"/>
      <c r="AL311"/>
    </row>
    <row r="312" spans="20:38" s="30" customFormat="1" ht="12.75">
      <c r="T312" s="31"/>
      <c r="AL312"/>
    </row>
    <row r="313" spans="20:38" s="30" customFormat="1" ht="12.75">
      <c r="T313" s="31"/>
      <c r="AL313"/>
    </row>
    <row r="314" spans="20:38" s="30" customFormat="1" ht="12.75">
      <c r="T314" s="31"/>
      <c r="AL314"/>
    </row>
    <row r="315" spans="20:38" s="30" customFormat="1" ht="12.75">
      <c r="T315" s="31"/>
      <c r="AL315"/>
    </row>
    <row r="316" spans="20:38" s="30" customFormat="1" ht="12.75">
      <c r="T316" s="31"/>
      <c r="AL316"/>
    </row>
    <row r="317" spans="20:38" s="30" customFormat="1" ht="12.75">
      <c r="T317" s="31"/>
      <c r="AL317"/>
    </row>
    <row r="318" spans="20:38" s="30" customFormat="1" ht="12.75">
      <c r="T318" s="31"/>
      <c r="AL318"/>
    </row>
    <row r="319" spans="20:38" s="30" customFormat="1" ht="12.75">
      <c r="T319" s="31"/>
      <c r="AL319"/>
    </row>
    <row r="320" spans="20:38" s="30" customFormat="1" ht="12.75">
      <c r="T320" s="31"/>
      <c r="AL320"/>
    </row>
    <row r="321" spans="20:38" s="30" customFormat="1" ht="12.75">
      <c r="T321" s="31"/>
      <c r="AL321"/>
    </row>
    <row r="322" spans="20:38" s="30" customFormat="1" ht="12.75">
      <c r="T322" s="31"/>
      <c r="AL322"/>
    </row>
    <row r="323" spans="20:38" s="30" customFormat="1" ht="12.75">
      <c r="T323" s="31"/>
      <c r="AL323"/>
    </row>
    <row r="324" spans="20:38" s="30" customFormat="1" ht="12.75">
      <c r="T324" s="31"/>
      <c r="AL324"/>
    </row>
    <row r="325" spans="20:38" s="30" customFormat="1" ht="12.75">
      <c r="T325" s="31"/>
      <c r="AL325"/>
    </row>
    <row r="326" spans="20:38" s="30" customFormat="1" ht="12.75">
      <c r="T326" s="31"/>
      <c r="AL326"/>
    </row>
    <row r="327" spans="20:38" s="30" customFormat="1" ht="12.75">
      <c r="T327" s="31"/>
      <c r="AL327"/>
    </row>
    <row r="328" spans="20:38" s="30" customFormat="1" ht="12.75">
      <c r="T328" s="31"/>
      <c r="AL328"/>
    </row>
    <row r="329" spans="20:38" s="30" customFormat="1" ht="12.75">
      <c r="T329" s="31"/>
      <c r="AL329"/>
    </row>
    <row r="330" spans="20:38" s="30" customFormat="1" ht="12.75">
      <c r="T330" s="31"/>
      <c r="AL330"/>
    </row>
    <row r="331" spans="20:38" s="30" customFormat="1" ht="12.75">
      <c r="T331" s="31"/>
      <c r="AL331"/>
    </row>
    <row r="332" spans="20:38" s="30" customFormat="1" ht="12.75">
      <c r="T332" s="31"/>
      <c r="AL332"/>
    </row>
    <row r="333" spans="20:38" s="30" customFormat="1" ht="12.75">
      <c r="T333" s="31"/>
      <c r="AL333"/>
    </row>
    <row r="334" spans="20:38" s="30" customFormat="1" ht="12.75">
      <c r="T334" s="31"/>
      <c r="AL334"/>
    </row>
    <row r="335" spans="20:38" s="30" customFormat="1" ht="12.75">
      <c r="T335" s="31"/>
      <c r="AL335"/>
    </row>
    <row r="336" spans="20:38" s="30" customFormat="1" ht="12.75">
      <c r="T336" s="31"/>
      <c r="AL336"/>
    </row>
    <row r="337" spans="20:38" s="30" customFormat="1" ht="12.75">
      <c r="T337" s="31"/>
      <c r="AL337"/>
    </row>
    <row r="338" spans="20:38" s="30" customFormat="1" ht="12.75">
      <c r="T338" s="31"/>
      <c r="AL338"/>
    </row>
    <row r="339" spans="20:38" s="30" customFormat="1" ht="12.75">
      <c r="T339" s="31"/>
      <c r="AL339"/>
    </row>
    <row r="340" spans="20:38" s="30" customFormat="1" ht="12.75">
      <c r="T340" s="31"/>
      <c r="AL340"/>
    </row>
    <row r="341" spans="20:38" s="30" customFormat="1" ht="12.75">
      <c r="T341" s="31"/>
      <c r="AL341"/>
    </row>
    <row r="342" spans="20:38" s="30" customFormat="1" ht="12.75">
      <c r="T342" s="31"/>
      <c r="AL342"/>
    </row>
    <row r="343" spans="20:38" s="30" customFormat="1" ht="12.75">
      <c r="T343" s="31"/>
      <c r="AL343"/>
    </row>
    <row r="344" spans="20:38" s="30" customFormat="1" ht="12.75">
      <c r="T344" s="31"/>
      <c r="AL344"/>
    </row>
    <row r="345" spans="20:38" s="30" customFormat="1" ht="12.75">
      <c r="T345" s="31"/>
      <c r="AL345"/>
    </row>
    <row r="346" spans="20:38" s="30" customFormat="1" ht="12.75">
      <c r="T346" s="31"/>
      <c r="AL346"/>
    </row>
    <row r="347" spans="20:38" s="30" customFormat="1" ht="12.75">
      <c r="T347" s="31"/>
      <c r="AL347"/>
    </row>
    <row r="348" spans="20:38" s="30" customFormat="1" ht="12.75">
      <c r="T348" s="31"/>
      <c r="AL348"/>
    </row>
    <row r="349" spans="20:38" s="30" customFormat="1" ht="12.75">
      <c r="T349" s="31"/>
      <c r="AL349"/>
    </row>
    <row r="350" spans="20:38" s="30" customFormat="1" ht="12.75">
      <c r="T350" s="31"/>
      <c r="AL350"/>
    </row>
    <row r="351" spans="20:38" s="30" customFormat="1" ht="12.75">
      <c r="T351" s="31"/>
      <c r="AL351"/>
    </row>
    <row r="352" spans="20:38" s="30" customFormat="1" ht="12.75">
      <c r="T352" s="31"/>
      <c r="AL352"/>
    </row>
    <row r="353" spans="20:38" s="30" customFormat="1" ht="12.75">
      <c r="T353" s="31"/>
      <c r="AL353"/>
    </row>
    <row r="354" spans="20:38" s="30" customFormat="1" ht="12.75">
      <c r="T354" s="31"/>
      <c r="AL354"/>
    </row>
    <row r="355" spans="20:38" s="30" customFormat="1" ht="12.75">
      <c r="T355" s="31"/>
      <c r="AL355"/>
    </row>
    <row r="356" spans="20:38" s="30" customFormat="1" ht="12.75">
      <c r="T356" s="31"/>
      <c r="AL356"/>
    </row>
    <row r="357" spans="20:38" s="30" customFormat="1" ht="12.75">
      <c r="T357" s="31"/>
      <c r="AL357"/>
    </row>
    <row r="358" spans="20:38" s="30" customFormat="1" ht="12.75">
      <c r="T358" s="31"/>
      <c r="AL358"/>
    </row>
    <row r="359" spans="20:38" s="30" customFormat="1" ht="12.75">
      <c r="T359" s="31"/>
      <c r="AL359"/>
    </row>
    <row r="360" spans="20:38" s="30" customFormat="1" ht="12.75">
      <c r="T360" s="31"/>
      <c r="AL360"/>
    </row>
    <row r="361" spans="20:38" s="30" customFormat="1" ht="12.75">
      <c r="T361" s="31"/>
      <c r="AL361"/>
    </row>
    <row r="362" spans="20:38" s="30" customFormat="1" ht="12.75">
      <c r="T362" s="31"/>
      <c r="AL362"/>
    </row>
    <row r="363" spans="20:38" s="30" customFormat="1" ht="12.75">
      <c r="T363" s="31"/>
      <c r="AL363"/>
    </row>
    <row r="364" spans="20:38" s="30" customFormat="1" ht="12.75">
      <c r="T364" s="31"/>
      <c r="AL364"/>
    </row>
    <row r="365" spans="20:38" s="30" customFormat="1" ht="12.75">
      <c r="T365" s="31"/>
      <c r="AL365"/>
    </row>
    <row r="366" spans="20:38" s="30" customFormat="1" ht="12.75">
      <c r="T366" s="31"/>
      <c r="AL366"/>
    </row>
    <row r="367" spans="20:38" s="30" customFormat="1" ht="12.75">
      <c r="T367" s="31"/>
      <c r="AL367"/>
    </row>
    <row r="368" spans="20:38" s="30" customFormat="1" ht="12.75">
      <c r="T368" s="31"/>
      <c r="AL368"/>
    </row>
    <row r="369" spans="20:38" s="30" customFormat="1" ht="12.75">
      <c r="T369" s="31"/>
      <c r="AL369"/>
    </row>
    <row r="370" spans="20:38" s="30" customFormat="1" ht="12.75">
      <c r="T370" s="31"/>
      <c r="AL370"/>
    </row>
    <row r="371" spans="20:38" s="30" customFormat="1" ht="12.75">
      <c r="T371" s="31"/>
      <c r="AL371"/>
    </row>
    <row r="372" spans="20:38" s="30" customFormat="1" ht="12.75">
      <c r="T372" s="31"/>
      <c r="AL372"/>
    </row>
    <row r="373" spans="20:38" s="30" customFormat="1" ht="12.75">
      <c r="T373" s="31"/>
      <c r="AL373"/>
    </row>
    <row r="374" spans="20:38" s="30" customFormat="1" ht="12.75">
      <c r="T374" s="31"/>
      <c r="AL374"/>
    </row>
  </sheetData>
  <mergeCells count="12">
    <mergeCell ref="AJ1:AK1"/>
    <mergeCell ref="AL1:AM1"/>
    <mergeCell ref="AA1:AB1"/>
    <mergeCell ref="AC1:AD1"/>
    <mergeCell ref="AE1:AF1"/>
    <mergeCell ref="AH1:AI1"/>
    <mergeCell ref="Q1:R1"/>
    <mergeCell ref="J1:K1"/>
    <mergeCell ref="O1:P1"/>
    <mergeCell ref="Y1:Z1"/>
    <mergeCell ref="T1:U1"/>
    <mergeCell ref="W1:X1"/>
  </mergeCells>
  <conditionalFormatting sqref="W94:W117 T33:T34 W200:W217 W197:W198 W192:W195 W150:W190 W127:W148 W125 W123 W121 W119 W2:W12 W14:W26 W28:W30 W33:W34 W37:W41 W43:W44 W46 W48 W50 W52:W59 W61:W92 T200:T217 T28:T30 T2:T12 T14:T26 T37:T41 T43:T44 T46 T48 T50 T52:T59 T61:T92 T94:T117 T119 T121 T123 T125 T127:T148 T150:T190 T192:T195 T197:T198 Q2:S217">
    <cfRule type="cellIs" priority="1" dxfId="0" operator="lessThan" stopIfTrue="1">
      <formula>0</formula>
    </cfRule>
  </conditionalFormatting>
  <printOptions/>
  <pageMargins left="0.5" right="0.25" top="0.5" bottom="0.25" header="0.5" footer="0.2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Streby</dc:creator>
  <cp:keywords/>
  <dc:description/>
  <cp:lastModifiedBy>Michael</cp:lastModifiedBy>
  <cp:lastPrinted>2005-10-14T01:07:48Z</cp:lastPrinted>
  <dcterms:created xsi:type="dcterms:W3CDTF">2004-09-12T21:37:12Z</dcterms:created>
  <dcterms:modified xsi:type="dcterms:W3CDTF">2006-06-25T17:14:06Z</dcterms:modified>
  <cp:category/>
  <cp:version/>
  <cp:contentType/>
  <cp:contentStatus/>
</cp:coreProperties>
</file>